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05" yWindow="-105" windowWidth="23250" windowHeight="12570" tabRatio="491"/>
  </bookViews>
  <sheets>
    <sheet name="Touristik Meisterschaft" sheetId="1" r:id="rId1"/>
    <sheet name="Club-Trophäe" sheetId="7" r:id="rId2"/>
  </sheets>
  <definedNames>
    <definedName name="_xlnm._FilterDatabase" localSheetId="1" hidden="1">'Club-Trophäe'!$B$10:$AM$84</definedName>
    <definedName name="_xlnm._FilterDatabase" localSheetId="0" hidden="1">'Touristik Meisterschaft'!$A$8:$AJ$141</definedName>
  </definedNames>
  <calcPr calcId="181029"/>
</workbook>
</file>

<file path=xl/calcChain.xml><?xml version="1.0" encoding="utf-8"?>
<calcChain xmlns="http://schemas.openxmlformats.org/spreadsheetml/2006/main">
  <c r="W87" i="7" l="1"/>
  <c r="AJ67" i="1"/>
  <c r="AI67" i="1"/>
  <c r="U67" i="1"/>
  <c r="H67" i="1"/>
  <c r="D67" i="1"/>
  <c r="H14" i="1"/>
  <c r="H90" i="1"/>
  <c r="H13" i="1"/>
  <c r="H37" i="1"/>
  <c r="H10" i="1"/>
  <c r="H85" i="1"/>
  <c r="V151" i="1"/>
  <c r="V155" i="1" s="1"/>
  <c r="AG151" i="1"/>
  <c r="AG155" i="1" s="1"/>
  <c r="AE151" i="1"/>
  <c r="AE155" i="1" s="1"/>
  <c r="AD151" i="1"/>
  <c r="AD155" i="1" s="1"/>
  <c r="AF151" i="1"/>
  <c r="AF155" i="1" s="1"/>
  <c r="AC151" i="1"/>
  <c r="AC155" i="1" s="1"/>
  <c r="AB151" i="1"/>
  <c r="AB155" i="1" s="1"/>
  <c r="AA151" i="1"/>
  <c r="AA155" i="1" s="1"/>
  <c r="Z151" i="1"/>
  <c r="Z155" i="1" s="1"/>
  <c r="Y151" i="1"/>
  <c r="Y155" i="1" s="1"/>
  <c r="X151" i="1"/>
  <c r="X155" i="1" s="1"/>
  <c r="W151" i="1"/>
  <c r="W155" i="1" s="1"/>
  <c r="AL11" i="7"/>
  <c r="AJ144" i="1"/>
  <c r="V159" i="1" l="1"/>
  <c r="AJ139" i="1"/>
  <c r="AI139" i="1"/>
  <c r="H142" i="1"/>
  <c r="H133" i="1"/>
  <c r="H124" i="1"/>
  <c r="H119" i="1"/>
  <c r="H118" i="1"/>
  <c r="H111" i="1"/>
  <c r="H110" i="1"/>
  <c r="H109" i="1"/>
  <c r="H105" i="1"/>
  <c r="H23" i="1"/>
  <c r="H87" i="1"/>
  <c r="U77" i="1"/>
  <c r="U72" i="1"/>
  <c r="H71" i="1"/>
  <c r="AJ143" i="1"/>
  <c r="AJ140" i="1"/>
  <c r="AJ138" i="1"/>
  <c r="AJ137" i="1"/>
  <c r="AJ136" i="1"/>
  <c r="AJ132" i="1"/>
  <c r="AJ131" i="1"/>
  <c r="AJ127" i="1"/>
  <c r="AJ125" i="1"/>
  <c r="AJ123" i="1"/>
  <c r="AJ121" i="1"/>
  <c r="AJ122" i="1"/>
  <c r="AJ120" i="1"/>
  <c r="AJ116" i="1"/>
  <c r="AJ115" i="1"/>
  <c r="AJ113" i="1"/>
  <c r="AJ114" i="1"/>
  <c r="AJ112" i="1"/>
  <c r="AJ108" i="1"/>
  <c r="AJ104" i="1"/>
  <c r="AJ103" i="1"/>
  <c r="AJ101" i="1"/>
  <c r="AJ99" i="1"/>
  <c r="AJ98" i="1"/>
  <c r="AJ91" i="1"/>
  <c r="AJ89" i="1"/>
  <c r="AJ78" i="1"/>
  <c r="AJ69" i="1"/>
  <c r="AJ66" i="1"/>
  <c r="AJ65" i="1"/>
  <c r="AJ64" i="1"/>
  <c r="AI144" i="1"/>
  <c r="AI143" i="1"/>
  <c r="AI140" i="1"/>
  <c r="AI138" i="1"/>
  <c r="AI137" i="1"/>
  <c r="AI136" i="1"/>
  <c r="AI132" i="1"/>
  <c r="AI131" i="1"/>
  <c r="AI127" i="1"/>
  <c r="AI125" i="1"/>
  <c r="AI123" i="1"/>
  <c r="AI27" i="1"/>
  <c r="AI122" i="1"/>
  <c r="AI120" i="1"/>
  <c r="AI116" i="1"/>
  <c r="AI115" i="1"/>
  <c r="AI113" i="1"/>
  <c r="AI114" i="1"/>
  <c r="AI112" i="1"/>
  <c r="AI108" i="1"/>
  <c r="AI105" i="1"/>
  <c r="AI104" i="1"/>
  <c r="AI103" i="1"/>
  <c r="AI101" i="1"/>
  <c r="AI99" i="1"/>
  <c r="AI98" i="1"/>
  <c r="AI95" i="1"/>
  <c r="AI91" i="1"/>
  <c r="AI89" i="1"/>
  <c r="AI78" i="1"/>
  <c r="AI69" i="1"/>
  <c r="AI66" i="1"/>
  <c r="AI65" i="1"/>
  <c r="AI64" i="1"/>
  <c r="U144" i="1"/>
  <c r="U143" i="1"/>
  <c r="U140" i="1"/>
  <c r="U138" i="1"/>
  <c r="U137" i="1"/>
  <c r="U136" i="1"/>
  <c r="U132" i="1"/>
  <c r="U131" i="1"/>
  <c r="U127" i="1"/>
  <c r="U125" i="1"/>
  <c r="U123" i="1"/>
  <c r="U27" i="1"/>
  <c r="U122" i="1"/>
  <c r="U120" i="1"/>
  <c r="U116" i="1"/>
  <c r="U115" i="1"/>
  <c r="U113" i="1"/>
  <c r="U114" i="1"/>
  <c r="U112" i="1"/>
  <c r="U108" i="1"/>
  <c r="U104" i="1"/>
  <c r="U103" i="1"/>
  <c r="U101" i="1"/>
  <c r="U99" i="1"/>
  <c r="U98" i="1"/>
  <c r="U91" i="1"/>
  <c r="U89" i="1"/>
  <c r="U78" i="1"/>
  <c r="U69" i="1"/>
  <c r="U66" i="1"/>
  <c r="U65" i="1"/>
  <c r="U64" i="1"/>
  <c r="H135" i="1"/>
  <c r="H116" i="1"/>
  <c r="H115" i="1"/>
  <c r="H113" i="1"/>
  <c r="H114" i="1"/>
  <c r="H112" i="1"/>
  <c r="H60" i="1"/>
  <c r="H89" i="1"/>
  <c r="H88" i="1"/>
  <c r="H86" i="1"/>
  <c r="H68" i="1"/>
  <c r="H62" i="1"/>
  <c r="H122" i="1"/>
  <c r="D122" i="1"/>
  <c r="D30" i="1"/>
  <c r="AJ77" i="1"/>
  <c r="AI77" i="1"/>
  <c r="H77" i="1"/>
  <c r="D77" i="1"/>
  <c r="D144" i="1"/>
  <c r="D11" i="1"/>
  <c r="D143" i="1"/>
  <c r="D25" i="1"/>
  <c r="D17" i="1"/>
  <c r="D37" i="1"/>
  <c r="D139" i="1"/>
  <c r="D140" i="1"/>
  <c r="D19" i="1"/>
  <c r="D136" i="1"/>
  <c r="D138" i="1"/>
  <c r="D137" i="1"/>
  <c r="D132" i="1"/>
  <c r="D131" i="1"/>
  <c r="D129" i="1"/>
  <c r="D125" i="1"/>
  <c r="D28" i="1"/>
  <c r="D123" i="1"/>
  <c r="D12" i="1"/>
  <c r="D27" i="1"/>
  <c r="D120" i="1"/>
  <c r="D121" i="1"/>
  <c r="D33" i="1"/>
  <c r="D116" i="1"/>
  <c r="D115" i="1"/>
  <c r="D113" i="1"/>
  <c r="D114" i="1"/>
  <c r="D112" i="1"/>
  <c r="D111" i="1"/>
  <c r="D110" i="1"/>
  <c r="D108" i="1"/>
  <c r="D18" i="1"/>
  <c r="D104" i="1"/>
  <c r="D47" i="1"/>
  <c r="D101" i="1"/>
  <c r="D99" i="1"/>
  <c r="D98" i="1"/>
  <c r="D42" i="1"/>
  <c r="D57" i="1"/>
  <c r="D94" i="1"/>
  <c r="D35" i="1"/>
  <c r="D91" i="1"/>
  <c r="D14" i="1"/>
  <c r="D90" i="1"/>
  <c r="D89" i="1"/>
  <c r="D23" i="1"/>
  <c r="D87" i="1"/>
  <c r="D38" i="1"/>
  <c r="D72" i="1"/>
  <c r="D73" i="1"/>
  <c r="D80" i="1"/>
  <c r="D78" i="1"/>
  <c r="D69" i="1"/>
  <c r="D68" i="1"/>
  <c r="D66" i="1"/>
  <c r="D21" i="1"/>
  <c r="D65" i="1"/>
  <c r="D56" i="1"/>
  <c r="D64" i="1"/>
  <c r="D78" i="7"/>
  <c r="AL63" i="7"/>
  <c r="D38" i="7"/>
  <c r="D53" i="7"/>
  <c r="H66" i="1"/>
  <c r="H21" i="1"/>
  <c r="H45" i="1"/>
  <c r="H65" i="1"/>
  <c r="H56" i="1"/>
  <c r="H64" i="1"/>
  <c r="H41" i="1"/>
  <c r="H63" i="1"/>
  <c r="H38" i="1"/>
  <c r="H31" i="1"/>
  <c r="H92" i="1"/>
  <c r="H131" i="1"/>
  <c r="D128" i="1"/>
  <c r="H127" i="1"/>
  <c r="D127" i="1"/>
  <c r="AD87" i="7"/>
  <c r="U100" i="1"/>
  <c r="AG87" i="7"/>
  <c r="AF87" i="7"/>
  <c r="AE87" i="7"/>
  <c r="AC87" i="7"/>
  <c r="AB87" i="7"/>
  <c r="AA87" i="7"/>
  <c r="Z87" i="7"/>
  <c r="Y87" i="7"/>
  <c r="T87" i="7"/>
  <c r="U87" i="7"/>
  <c r="V87" i="7"/>
  <c r="X87" i="7"/>
  <c r="H139" i="1"/>
  <c r="H140" i="1"/>
  <c r="H26" i="1"/>
  <c r="H99" i="1" l="1"/>
  <c r="AI23" i="1" l="1"/>
  <c r="U23" i="1"/>
  <c r="Q29" i="7" l="1"/>
  <c r="AL29" i="7"/>
  <c r="AL38" i="7"/>
  <c r="Q38" i="7"/>
  <c r="AM29" i="7" l="1"/>
  <c r="AM38" i="7"/>
  <c r="AL25" i="7" l="1"/>
  <c r="Q25" i="7"/>
  <c r="D25" i="7"/>
  <c r="AI33" i="1"/>
  <c r="U33" i="1"/>
  <c r="H33" i="1"/>
  <c r="AM25" i="7" l="1"/>
  <c r="D27" i="7"/>
  <c r="D29" i="7" l="1"/>
  <c r="H27" i="1"/>
  <c r="H36" i="1" l="1"/>
  <c r="H106" i="1"/>
  <c r="H91" i="1" l="1"/>
  <c r="H108" i="1" l="1"/>
  <c r="AL62" i="7" l="1"/>
  <c r="AL15" i="7"/>
  <c r="H101" i="1" l="1"/>
  <c r="U121" i="1" l="1"/>
  <c r="AI121" i="1"/>
  <c r="AJ141" i="1" l="1"/>
  <c r="H104" i="1" l="1"/>
  <c r="H123" i="1" l="1"/>
  <c r="H120" i="1" l="1"/>
  <c r="AJ90" i="1" l="1"/>
  <c r="AI90" i="1"/>
  <c r="U90" i="1"/>
  <c r="AI17" i="1" l="1"/>
  <c r="U17" i="1"/>
  <c r="H17" i="1"/>
  <c r="AI37" i="1"/>
  <c r="U37" i="1"/>
  <c r="AI87" i="1"/>
  <c r="U87" i="1"/>
  <c r="AL78" i="7"/>
  <c r="Q78" i="7"/>
  <c r="AL47" i="7"/>
  <c r="AL73" i="7"/>
  <c r="Q47" i="7"/>
  <c r="Q26" i="7"/>
  <c r="Q73" i="7"/>
  <c r="D47" i="7"/>
  <c r="D73" i="7"/>
  <c r="AM47" i="7" l="1"/>
  <c r="AM73" i="7"/>
  <c r="AM78" i="7"/>
  <c r="AI21" i="1"/>
  <c r="U21" i="1"/>
  <c r="AL30" i="7"/>
  <c r="Q30" i="7"/>
  <c r="D30" i="7"/>
  <c r="AM30" i="7" l="1"/>
  <c r="AJ72" i="1"/>
  <c r="AI72" i="1"/>
  <c r="H72" i="1"/>
  <c r="AI14" i="1" l="1"/>
  <c r="U14" i="1"/>
  <c r="U139" i="1" l="1"/>
  <c r="H19" i="1"/>
  <c r="AJ92" i="1" l="1"/>
  <c r="AI35" i="1"/>
  <c r="U35" i="1"/>
  <c r="H35" i="1"/>
  <c r="AL17" i="7"/>
  <c r="Q17" i="7"/>
  <c r="D17" i="7"/>
  <c r="AM17" i="7" l="1"/>
  <c r="AL18" i="7"/>
  <c r="Q18" i="7"/>
  <c r="D18" i="7"/>
  <c r="U12" i="1"/>
  <c r="AI12" i="1"/>
  <c r="AI16" i="1"/>
  <c r="H12" i="1"/>
  <c r="H121" i="1"/>
  <c r="H16" i="1"/>
  <c r="AM18" i="7" l="1"/>
  <c r="Q15" i="7"/>
  <c r="AM15" i="7" s="1"/>
  <c r="D15" i="7"/>
  <c r="H98" i="1" l="1"/>
  <c r="H138" i="1" l="1"/>
  <c r="D12" i="7" l="1"/>
  <c r="D67" i="7" l="1"/>
  <c r="Q67" i="7"/>
  <c r="AL67" i="7"/>
  <c r="D74" i="7"/>
  <c r="Q74" i="7"/>
  <c r="AL74" i="7"/>
  <c r="D23" i="7"/>
  <c r="Q23" i="7"/>
  <c r="AL23" i="7"/>
  <c r="D52" i="7"/>
  <c r="Q52" i="7"/>
  <c r="AL52" i="7"/>
  <c r="D42" i="7"/>
  <c r="Q42" i="7"/>
  <c r="AL42" i="7"/>
  <c r="D75" i="7"/>
  <c r="Q75" i="7"/>
  <c r="AL75" i="7"/>
  <c r="D20" i="7"/>
  <c r="Q20" i="7"/>
  <c r="AL20" i="7"/>
  <c r="D76" i="7"/>
  <c r="Q76" i="7"/>
  <c r="AL76" i="7"/>
  <c r="Q27" i="7"/>
  <c r="AL27" i="7"/>
  <c r="D24" i="7"/>
  <c r="Q24" i="7"/>
  <c r="AL24" i="7"/>
  <c r="D77" i="7"/>
  <c r="Q77" i="7"/>
  <c r="AL77" i="7"/>
  <c r="Q53" i="7"/>
  <c r="AL53" i="7"/>
  <c r="D51" i="7"/>
  <c r="Q51" i="7"/>
  <c r="AL51" i="7"/>
  <c r="D32" i="7"/>
  <c r="Q32" i="7"/>
  <c r="AL32" i="7"/>
  <c r="D79" i="7"/>
  <c r="Q79" i="7"/>
  <c r="AL79" i="7"/>
  <c r="D11" i="7"/>
  <c r="Q11" i="7"/>
  <c r="D54" i="7"/>
  <c r="Q54" i="7"/>
  <c r="AL54" i="7"/>
  <c r="D68" i="7"/>
  <c r="Q68" i="7"/>
  <c r="AL68" i="7"/>
  <c r="D37" i="7"/>
  <c r="Q37" i="7"/>
  <c r="AL37" i="7"/>
  <c r="D55" i="7"/>
  <c r="Q55" i="7"/>
  <c r="AL55" i="7"/>
  <c r="D43" i="7"/>
  <c r="Q43" i="7"/>
  <c r="AL43" i="7"/>
  <c r="D56" i="7"/>
  <c r="Q56" i="7"/>
  <c r="AL56" i="7"/>
  <c r="D69" i="7"/>
  <c r="Q69" i="7"/>
  <c r="AL69" i="7"/>
  <c r="D39" i="7"/>
  <c r="Q39" i="7"/>
  <c r="AL39" i="7"/>
  <c r="D45" i="7"/>
  <c r="Q45" i="7"/>
  <c r="AL45" i="7"/>
  <c r="D60" i="7"/>
  <c r="Q60" i="7"/>
  <c r="AL60" i="7"/>
  <c r="D41" i="7"/>
  <c r="Q41" i="7"/>
  <c r="AL41" i="7"/>
  <c r="D40" i="7"/>
  <c r="Q40" i="7"/>
  <c r="AL40" i="7"/>
  <c r="D80" i="7"/>
  <c r="Q80" i="7"/>
  <c r="AL80" i="7"/>
  <c r="D46" i="7"/>
  <c r="Q46" i="7"/>
  <c r="AL46" i="7"/>
  <c r="D36" i="7"/>
  <c r="Q36" i="7"/>
  <c r="AL36" i="7"/>
  <c r="D81" i="7"/>
  <c r="Q81" i="7"/>
  <c r="AL81" i="7"/>
  <c r="D34" i="7"/>
  <c r="Q34" i="7"/>
  <c r="AL34" i="7"/>
  <c r="D82" i="7"/>
  <c r="Q82" i="7"/>
  <c r="AL82" i="7"/>
  <c r="D70" i="7"/>
  <c r="Q70" i="7"/>
  <c r="AL70" i="7"/>
  <c r="D49" i="7"/>
  <c r="Q49" i="7"/>
  <c r="AL49" i="7"/>
  <c r="D19" i="7"/>
  <c r="Q19" i="7"/>
  <c r="AL19" i="7"/>
  <c r="D57" i="7"/>
  <c r="Q57" i="7"/>
  <c r="AL57" i="7"/>
  <c r="D50" i="7"/>
  <c r="Q50" i="7"/>
  <c r="AL50" i="7"/>
  <c r="D71" i="7"/>
  <c r="Q71" i="7"/>
  <c r="AL71" i="7"/>
  <c r="D63" i="7"/>
  <c r="Q63" i="7"/>
  <c r="D58" i="7"/>
  <c r="Q58" i="7"/>
  <c r="AL58" i="7"/>
  <c r="D64" i="7"/>
  <c r="Q64" i="7"/>
  <c r="AL64" i="7"/>
  <c r="D16" i="7"/>
  <c r="Q16" i="7"/>
  <c r="AL16" i="7"/>
  <c r="D72" i="7"/>
  <c r="Q72" i="7"/>
  <c r="AL72" i="7"/>
  <c r="D14" i="7"/>
  <c r="Q14" i="7"/>
  <c r="AL14" i="7"/>
  <c r="D22" i="7"/>
  <c r="Q22" i="7"/>
  <c r="AL22" i="7"/>
  <c r="D61" i="7"/>
  <c r="Q61" i="7"/>
  <c r="AL61" i="7"/>
  <c r="D83" i="7"/>
  <c r="Q83" i="7"/>
  <c r="AL83" i="7"/>
  <c r="D84" i="7"/>
  <c r="Q84" i="7"/>
  <c r="AL84" i="7"/>
  <c r="D65" i="7"/>
  <c r="Q65" i="7"/>
  <c r="AL65" i="7"/>
  <c r="D28" i="7"/>
  <c r="Q28" i="7"/>
  <c r="AL28" i="7"/>
  <c r="D85" i="7"/>
  <c r="Q85" i="7"/>
  <c r="AL85" i="7"/>
  <c r="D33" i="7"/>
  <c r="Q33" i="7"/>
  <c r="AL33" i="7"/>
  <c r="D21" i="7"/>
  <c r="Q21" i="7"/>
  <c r="AL21" i="7"/>
  <c r="D59" i="7"/>
  <c r="Q59" i="7"/>
  <c r="AL59" i="7"/>
  <c r="D48" i="7"/>
  <c r="Q48" i="7"/>
  <c r="AL48" i="7"/>
  <c r="D66" i="7"/>
  <c r="Q66" i="7"/>
  <c r="AL66" i="7"/>
  <c r="D26" i="7"/>
  <c r="AL26" i="7"/>
  <c r="D44" i="7"/>
  <c r="Q44" i="7"/>
  <c r="AL44" i="7"/>
  <c r="D62" i="7"/>
  <c r="Q62" i="7"/>
  <c r="AM62" i="7" s="1"/>
  <c r="D13" i="7"/>
  <c r="Q13" i="7"/>
  <c r="AL13" i="7"/>
  <c r="D35" i="7"/>
  <c r="Q35" i="7"/>
  <c r="AL35" i="7"/>
  <c r="D31" i="7"/>
  <c r="Q31" i="7"/>
  <c r="AL31" i="7"/>
  <c r="Q12" i="7"/>
  <c r="AL12" i="7"/>
  <c r="D62" i="1"/>
  <c r="U62" i="1"/>
  <c r="AI62" i="1"/>
  <c r="D63" i="1"/>
  <c r="U63" i="1"/>
  <c r="AI63" i="1"/>
  <c r="D41" i="1"/>
  <c r="U41" i="1"/>
  <c r="AI41" i="1"/>
  <c r="U56" i="1"/>
  <c r="AI56" i="1"/>
  <c r="D45" i="1"/>
  <c r="U45" i="1"/>
  <c r="AI45" i="1"/>
  <c r="U68" i="1"/>
  <c r="AI68" i="1"/>
  <c r="D29" i="1"/>
  <c r="H29" i="1"/>
  <c r="U29" i="1"/>
  <c r="AI29" i="1"/>
  <c r="H69" i="1"/>
  <c r="D70" i="1"/>
  <c r="H70" i="1"/>
  <c r="U70" i="1"/>
  <c r="AI70" i="1"/>
  <c r="AJ70" i="1"/>
  <c r="D71" i="1"/>
  <c r="U71" i="1"/>
  <c r="AI71" i="1"/>
  <c r="D24" i="1"/>
  <c r="H24" i="1"/>
  <c r="U24" i="1"/>
  <c r="AI24" i="1"/>
  <c r="D10" i="1"/>
  <c r="U10" i="1"/>
  <c r="AI10" i="1"/>
  <c r="H78" i="1"/>
  <c r="D81" i="1"/>
  <c r="H81" i="1"/>
  <c r="U81" i="1"/>
  <c r="AI81" i="1"/>
  <c r="AJ81" i="1"/>
  <c r="D75" i="1"/>
  <c r="H75" i="1"/>
  <c r="U75" i="1"/>
  <c r="AI75" i="1"/>
  <c r="AJ75" i="1"/>
  <c r="D79" i="1"/>
  <c r="H79" i="1"/>
  <c r="U79" i="1"/>
  <c r="AI79" i="1"/>
  <c r="AJ79" i="1"/>
  <c r="D76" i="1"/>
  <c r="H76" i="1"/>
  <c r="U76" i="1"/>
  <c r="AI76" i="1"/>
  <c r="AJ76" i="1"/>
  <c r="D84" i="1"/>
  <c r="H84" i="1"/>
  <c r="U84" i="1"/>
  <c r="AI84" i="1"/>
  <c r="AJ84" i="1"/>
  <c r="H80" i="1"/>
  <c r="U80" i="1"/>
  <c r="AI80" i="1"/>
  <c r="AJ80" i="1"/>
  <c r="D85" i="1"/>
  <c r="U85" i="1"/>
  <c r="AI85" i="1"/>
  <c r="AJ85" i="1"/>
  <c r="D74" i="1"/>
  <c r="H74" i="1"/>
  <c r="U74" i="1"/>
  <c r="AI74" i="1"/>
  <c r="AJ74" i="1"/>
  <c r="D83" i="1"/>
  <c r="H83" i="1"/>
  <c r="U83" i="1"/>
  <c r="AI83" i="1"/>
  <c r="AJ83" i="1"/>
  <c r="H73" i="1"/>
  <c r="U73" i="1"/>
  <c r="AI73" i="1"/>
  <c r="AJ73" i="1"/>
  <c r="D82" i="1"/>
  <c r="H82" i="1"/>
  <c r="U82" i="1"/>
  <c r="AI82" i="1"/>
  <c r="AJ82" i="1"/>
  <c r="D86" i="1"/>
  <c r="U86" i="1"/>
  <c r="AI86" i="1"/>
  <c r="U38" i="1"/>
  <c r="AI38" i="1"/>
  <c r="D88" i="1"/>
  <c r="U88" i="1"/>
  <c r="AI88" i="1"/>
  <c r="D60" i="1"/>
  <c r="U60" i="1"/>
  <c r="AI60" i="1"/>
  <c r="D39" i="1"/>
  <c r="H39" i="1"/>
  <c r="U39" i="1"/>
  <c r="AI39" i="1"/>
  <c r="D54" i="1"/>
  <c r="H54" i="1"/>
  <c r="U54" i="1"/>
  <c r="AI54" i="1"/>
  <c r="D13" i="1"/>
  <c r="U13" i="1"/>
  <c r="AI13" i="1"/>
  <c r="D31" i="1"/>
  <c r="U31" i="1"/>
  <c r="AI31" i="1"/>
  <c r="D92" i="1"/>
  <c r="U92" i="1"/>
  <c r="AI92" i="1"/>
  <c r="D93" i="1"/>
  <c r="H93" i="1"/>
  <c r="U93" i="1"/>
  <c r="AI93" i="1"/>
  <c r="D44" i="1"/>
  <c r="H44" i="1"/>
  <c r="U44" i="1"/>
  <c r="AI44" i="1"/>
  <c r="H94" i="1"/>
  <c r="U94" i="1"/>
  <c r="AI94" i="1"/>
  <c r="H57" i="1"/>
  <c r="U57" i="1"/>
  <c r="AI57" i="1"/>
  <c r="H42" i="1"/>
  <c r="U42" i="1"/>
  <c r="AI42" i="1"/>
  <c r="D95" i="1"/>
  <c r="H95" i="1"/>
  <c r="U95" i="1"/>
  <c r="D96" i="1"/>
  <c r="H96" i="1"/>
  <c r="U96" i="1"/>
  <c r="AI96" i="1"/>
  <c r="AJ96" i="1"/>
  <c r="D46" i="1"/>
  <c r="H46" i="1"/>
  <c r="U46" i="1"/>
  <c r="AI46" i="1"/>
  <c r="D97" i="1"/>
  <c r="H97" i="1"/>
  <c r="U97" i="1"/>
  <c r="AI97" i="1"/>
  <c r="AJ97" i="1"/>
  <c r="D55" i="1"/>
  <c r="H55" i="1"/>
  <c r="U55" i="1"/>
  <c r="AI55" i="1"/>
  <c r="D15" i="1"/>
  <c r="H15" i="1"/>
  <c r="U15" i="1"/>
  <c r="AI15" i="1"/>
  <c r="D102" i="1"/>
  <c r="H102" i="1"/>
  <c r="U102" i="1"/>
  <c r="AI102" i="1"/>
  <c r="AJ102" i="1"/>
  <c r="D100" i="1"/>
  <c r="H100" i="1"/>
  <c r="AI100" i="1"/>
  <c r="AJ100" i="1"/>
  <c r="D49" i="1"/>
  <c r="H49" i="1"/>
  <c r="U49" i="1"/>
  <c r="AI49" i="1"/>
  <c r="D48" i="1"/>
  <c r="H48" i="1"/>
  <c r="U48" i="1"/>
  <c r="AI48" i="1"/>
  <c r="D103" i="1"/>
  <c r="H103" i="1"/>
  <c r="H47" i="1"/>
  <c r="U47" i="1"/>
  <c r="AI47" i="1"/>
  <c r="D105" i="1"/>
  <c r="U105" i="1"/>
  <c r="D106" i="1"/>
  <c r="U106" i="1"/>
  <c r="AI106" i="1"/>
  <c r="D107" i="1"/>
  <c r="H107" i="1"/>
  <c r="U107" i="1"/>
  <c r="AI107" i="1"/>
  <c r="AJ107" i="1"/>
  <c r="D40" i="1"/>
  <c r="H40" i="1"/>
  <c r="U40" i="1"/>
  <c r="AI40" i="1"/>
  <c r="H18" i="1"/>
  <c r="U18" i="1"/>
  <c r="AI18" i="1"/>
  <c r="D109" i="1"/>
  <c r="U109" i="1"/>
  <c r="AI109" i="1"/>
  <c r="D32" i="1"/>
  <c r="H32" i="1"/>
  <c r="U32" i="1"/>
  <c r="AI32" i="1"/>
  <c r="U110" i="1"/>
  <c r="AI110" i="1"/>
  <c r="D51" i="1"/>
  <c r="H51" i="1"/>
  <c r="U51" i="1"/>
  <c r="AI51" i="1"/>
  <c r="U111" i="1"/>
  <c r="AI111" i="1"/>
  <c r="D26" i="1"/>
  <c r="U26" i="1"/>
  <c r="AI26" i="1"/>
  <c r="D117" i="1"/>
  <c r="H117" i="1"/>
  <c r="U117" i="1"/>
  <c r="AI117" i="1"/>
  <c r="D50" i="1"/>
  <c r="H50" i="1"/>
  <c r="U50" i="1"/>
  <c r="AI50" i="1"/>
  <c r="D118" i="1"/>
  <c r="U118" i="1"/>
  <c r="AI118" i="1"/>
  <c r="D61" i="1"/>
  <c r="H61" i="1"/>
  <c r="U61" i="1"/>
  <c r="AI61" i="1"/>
  <c r="D119" i="1"/>
  <c r="U119" i="1"/>
  <c r="AI119" i="1"/>
  <c r="D20" i="1"/>
  <c r="H20" i="1"/>
  <c r="U20" i="1"/>
  <c r="AI20" i="1"/>
  <c r="D16" i="1"/>
  <c r="U16" i="1"/>
  <c r="D124" i="1"/>
  <c r="U124" i="1"/>
  <c r="AI124" i="1"/>
  <c r="H28" i="1"/>
  <c r="U28" i="1"/>
  <c r="AI28" i="1"/>
  <c r="H125" i="1"/>
  <c r="D9" i="1"/>
  <c r="H9" i="1"/>
  <c r="U9" i="1"/>
  <c r="AI9" i="1"/>
  <c r="D126" i="1"/>
  <c r="H126" i="1"/>
  <c r="U126" i="1"/>
  <c r="AI126" i="1"/>
  <c r="AJ126" i="1"/>
  <c r="D53" i="1"/>
  <c r="H53" i="1"/>
  <c r="U53" i="1"/>
  <c r="AI53" i="1"/>
  <c r="H128" i="1"/>
  <c r="U128" i="1"/>
  <c r="AI128" i="1"/>
  <c r="AJ128" i="1"/>
  <c r="H129" i="1"/>
  <c r="U129" i="1"/>
  <c r="AI129" i="1"/>
  <c r="D59" i="1"/>
  <c r="H59" i="1"/>
  <c r="U59" i="1"/>
  <c r="AI59" i="1"/>
  <c r="D130" i="1"/>
  <c r="H130" i="1"/>
  <c r="U130" i="1"/>
  <c r="AI130" i="1"/>
  <c r="H30" i="1"/>
  <c r="U30" i="1"/>
  <c r="AI30" i="1"/>
  <c r="H132" i="1"/>
  <c r="D133" i="1"/>
  <c r="U133" i="1"/>
  <c r="AI133" i="1"/>
  <c r="D43" i="1"/>
  <c r="H43" i="1"/>
  <c r="U43" i="1"/>
  <c r="AI43" i="1"/>
  <c r="D22" i="1"/>
  <c r="H22" i="1"/>
  <c r="U22" i="1"/>
  <c r="AI22" i="1"/>
  <c r="D134" i="1"/>
  <c r="H134" i="1"/>
  <c r="U134" i="1"/>
  <c r="AI134" i="1"/>
  <c r="D58" i="1"/>
  <c r="H58" i="1"/>
  <c r="U58" i="1"/>
  <c r="AI58" i="1"/>
  <c r="D135" i="1"/>
  <c r="U135" i="1"/>
  <c r="AI135" i="1"/>
  <c r="U19" i="1"/>
  <c r="AI19" i="1"/>
  <c r="H136" i="1"/>
  <c r="H137" i="1"/>
  <c r="D52" i="1"/>
  <c r="H52" i="1"/>
  <c r="U52" i="1"/>
  <c r="AI52" i="1"/>
  <c r="D141" i="1"/>
  <c r="H141" i="1"/>
  <c r="U141" i="1"/>
  <c r="AI141" i="1"/>
  <c r="D142" i="1"/>
  <c r="U142" i="1"/>
  <c r="AI142" i="1"/>
  <c r="H25" i="1"/>
  <c r="U25" i="1"/>
  <c r="AI25" i="1"/>
  <c r="H143" i="1"/>
  <c r="D34" i="1"/>
  <c r="H34" i="1"/>
  <c r="U34" i="1"/>
  <c r="AI34" i="1"/>
  <c r="D36" i="1"/>
  <c r="U36" i="1"/>
  <c r="AI36" i="1"/>
  <c r="H11" i="1"/>
  <c r="U11" i="1"/>
  <c r="AI11" i="1"/>
  <c r="H144" i="1"/>
  <c r="AJ27" i="1" l="1"/>
  <c r="AJ40" i="1"/>
  <c r="H5" i="1"/>
  <c r="AJ46" i="1"/>
  <c r="AJ23" i="1"/>
  <c r="AJ33" i="1"/>
  <c r="AJ37" i="1"/>
  <c r="AJ87" i="1"/>
  <c r="AJ17" i="1"/>
  <c r="AJ21" i="1"/>
  <c r="AJ19" i="1"/>
  <c r="AJ52" i="1"/>
  <c r="AJ14" i="1"/>
  <c r="AJ35" i="1"/>
  <c r="AM58" i="7"/>
  <c r="AM57" i="7"/>
  <c r="AM44" i="7"/>
  <c r="AM59" i="7"/>
  <c r="AM40" i="7"/>
  <c r="AM66" i="7"/>
  <c r="AM28" i="7"/>
  <c r="AM84" i="7"/>
  <c r="AM61" i="7"/>
  <c r="AM49" i="7"/>
  <c r="AM60" i="7"/>
  <c r="AM55" i="7"/>
  <c r="AM68" i="7"/>
  <c r="AM53" i="7"/>
  <c r="AM56" i="7"/>
  <c r="AM46" i="7"/>
  <c r="AM81" i="7"/>
  <c r="AM82" i="7"/>
  <c r="AM71" i="7"/>
  <c r="AJ135" i="1"/>
  <c r="AJ12" i="1"/>
  <c r="AM16" i="7"/>
  <c r="AM42" i="7"/>
  <c r="AM31" i="7"/>
  <c r="AM39" i="7"/>
  <c r="AM13" i="7"/>
  <c r="AM11" i="7"/>
  <c r="AM14" i="7"/>
  <c r="AM32" i="7"/>
  <c r="AJ34" i="1"/>
  <c r="AJ58" i="1"/>
  <c r="AJ9" i="1"/>
  <c r="AJ88" i="1"/>
  <c r="AJ62" i="1"/>
  <c r="AJ29" i="1"/>
  <c r="AJ63" i="1"/>
  <c r="AJ41" i="1"/>
  <c r="AJ142" i="1"/>
  <c r="AJ51" i="1"/>
  <c r="AJ110" i="1"/>
  <c r="AJ18" i="1"/>
  <c r="AJ57" i="1"/>
  <c r="AJ95" i="1"/>
  <c r="AJ86" i="1"/>
  <c r="AJ39" i="1"/>
  <c r="AJ43" i="1"/>
  <c r="AJ30" i="1"/>
  <c r="AJ124" i="1"/>
  <c r="AJ20" i="1"/>
  <c r="AJ53" i="1"/>
  <c r="AJ11" i="1"/>
  <c r="AJ119" i="1"/>
  <c r="AJ36" i="1"/>
  <c r="AJ26" i="1"/>
  <c r="AJ106" i="1"/>
  <c r="AJ49" i="1"/>
  <c r="AJ55" i="1"/>
  <c r="AJ93" i="1"/>
  <c r="AJ10" i="1"/>
  <c r="AM33" i="7"/>
  <c r="AM27" i="7"/>
  <c r="AM12" i="7"/>
  <c r="AM48" i="7"/>
  <c r="AM85" i="7"/>
  <c r="AM83" i="7"/>
  <c r="AM72" i="7"/>
  <c r="AM63" i="7"/>
  <c r="AM19" i="7"/>
  <c r="AM34" i="7"/>
  <c r="AM80" i="7"/>
  <c r="AM45" i="7"/>
  <c r="AM37" i="7"/>
  <c r="AM79" i="7"/>
  <c r="AM24" i="7"/>
  <c r="AM75" i="7"/>
  <c r="AM74" i="7"/>
  <c r="AM77" i="7"/>
  <c r="AM35" i="7"/>
  <c r="AM65" i="7"/>
  <c r="AM50" i="7"/>
  <c r="AM36" i="7"/>
  <c r="AM41" i="7"/>
  <c r="AM69" i="7"/>
  <c r="AM43" i="7"/>
  <c r="AM51" i="7"/>
  <c r="AM76" i="7"/>
  <c r="AM67" i="7"/>
  <c r="AM22" i="7"/>
  <c r="AM70" i="7"/>
  <c r="AM52" i="7"/>
  <c r="AM26" i="7"/>
  <c r="AM64" i="7"/>
  <c r="AM21" i="7"/>
  <c r="AM54" i="7"/>
  <c r="AM20" i="7"/>
  <c r="AM23" i="7"/>
  <c r="AJ129" i="1"/>
  <c r="AJ61" i="1"/>
  <c r="AJ32" i="1"/>
  <c r="AJ105" i="1"/>
  <c r="AJ47" i="1"/>
  <c r="AJ31" i="1"/>
  <c r="AJ60" i="1"/>
  <c r="AJ24" i="1"/>
  <c r="AJ56" i="1"/>
  <c r="AJ16" i="1"/>
  <c r="AJ118" i="1"/>
  <c r="AJ50" i="1"/>
  <c r="AJ109" i="1"/>
  <c r="AJ42" i="1"/>
  <c r="AJ94" i="1"/>
  <c r="AJ44" i="1"/>
  <c r="AJ13" i="1"/>
  <c r="AJ38" i="1"/>
  <c r="AJ28" i="1"/>
  <c r="AJ25" i="1"/>
  <c r="AJ134" i="1"/>
  <c r="AJ133" i="1"/>
  <c r="AJ59" i="1"/>
  <c r="AJ117" i="1"/>
  <c r="AJ111" i="1"/>
  <c r="AJ48" i="1"/>
  <c r="AJ15" i="1"/>
  <c r="AJ54" i="1"/>
  <c r="AJ71" i="1"/>
  <c r="AJ68" i="1"/>
  <c r="AJ45" i="1"/>
  <c r="AJ130" i="1"/>
  <c r="AJ22" i="1"/>
</calcChain>
</file>

<file path=xl/sharedStrings.xml><?xml version="1.0" encoding="utf-8"?>
<sst xmlns="http://schemas.openxmlformats.org/spreadsheetml/2006/main" count="795" uniqueCount="351">
  <si>
    <t>Name</t>
  </si>
  <si>
    <t>Vorname</t>
  </si>
  <si>
    <t>ABRAHAM</t>
  </si>
  <si>
    <t>Brigitte</t>
  </si>
  <si>
    <t>ASPETSBERGER</t>
  </si>
  <si>
    <t>Karl</t>
  </si>
  <si>
    <t>BAUER</t>
  </si>
  <si>
    <t>Roland</t>
  </si>
  <si>
    <t>Walter</t>
  </si>
  <si>
    <t>BIBER</t>
  </si>
  <si>
    <t>Michael</t>
  </si>
  <si>
    <t>DOBLHOFER</t>
  </si>
  <si>
    <t>Ewald</t>
  </si>
  <si>
    <t>DONNER</t>
  </si>
  <si>
    <t>Bernhard</t>
  </si>
  <si>
    <t>EGGERTSBERGER</t>
  </si>
  <si>
    <t>Helmut</t>
  </si>
  <si>
    <t>ERBLER</t>
  </si>
  <si>
    <t>Hubert</t>
  </si>
  <si>
    <t>Franz</t>
  </si>
  <si>
    <t>HAIDER</t>
  </si>
  <si>
    <t>Ekkehart</t>
  </si>
  <si>
    <t>HÄUSERER</t>
  </si>
  <si>
    <t>Rudolf</t>
  </si>
  <si>
    <t>Diana</t>
  </si>
  <si>
    <t>HOFLEHNER</t>
  </si>
  <si>
    <t>Karl Heinz</t>
  </si>
  <si>
    <t>HOHENEDER</t>
  </si>
  <si>
    <t>Stephan</t>
  </si>
  <si>
    <t>Reinhold</t>
  </si>
  <si>
    <t>Peter</t>
  </si>
  <si>
    <t>Johann</t>
  </si>
  <si>
    <t>KOLLER</t>
  </si>
  <si>
    <t>KOUYOUMJI</t>
  </si>
  <si>
    <t>Schaker</t>
  </si>
  <si>
    <t>KREPP</t>
  </si>
  <si>
    <t>Uwe</t>
  </si>
  <si>
    <t>KROISZ</t>
  </si>
  <si>
    <t>Edith</t>
  </si>
  <si>
    <t>Gerhard</t>
  </si>
  <si>
    <t>KUNZ</t>
  </si>
  <si>
    <t>Andreas</t>
  </si>
  <si>
    <t>LASINGER</t>
  </si>
  <si>
    <t>MATZINGER</t>
  </si>
  <si>
    <t>Florian</t>
  </si>
  <si>
    <t>MATZINGER Ing.</t>
  </si>
  <si>
    <t>Wolfgang</t>
  </si>
  <si>
    <t>PACOLA</t>
  </si>
  <si>
    <t>Natascha</t>
  </si>
  <si>
    <t>Markus</t>
  </si>
  <si>
    <t>PAST</t>
  </si>
  <si>
    <t>Josef</t>
  </si>
  <si>
    <t>PICHLER</t>
  </si>
  <si>
    <t>Heinrich</t>
  </si>
  <si>
    <t>Kurt</t>
  </si>
  <si>
    <t>PIRKLBAUER</t>
  </si>
  <si>
    <t>Gustav</t>
  </si>
  <si>
    <t>PREITSCHOPF</t>
  </si>
  <si>
    <t>REHSE</t>
  </si>
  <si>
    <t>SCHNEIDER</t>
  </si>
  <si>
    <t>Christian</t>
  </si>
  <si>
    <t>SCHRANGL</t>
  </si>
  <si>
    <t>Reinhard</t>
  </si>
  <si>
    <t>Heinz</t>
  </si>
  <si>
    <t>SCHÜTZ</t>
  </si>
  <si>
    <t>SOMMER</t>
  </si>
  <si>
    <t>SPIESBERGER</t>
  </si>
  <si>
    <t>Martin</t>
  </si>
  <si>
    <t>STEINER</t>
  </si>
  <si>
    <t>Friedrich</t>
  </si>
  <si>
    <t>Hugo</t>
  </si>
  <si>
    <t>Oskar</t>
  </si>
  <si>
    <t>STEINHUBER</t>
  </si>
  <si>
    <t>Alfred</t>
  </si>
  <si>
    <t>STUMPNER</t>
  </si>
  <si>
    <t>TESO</t>
  </si>
  <si>
    <t>WEBINGER</t>
  </si>
  <si>
    <t>Horst</t>
  </si>
  <si>
    <t>WIESBAUER Ing.</t>
  </si>
  <si>
    <t>Klaus</t>
  </si>
  <si>
    <t>WIMMER</t>
  </si>
  <si>
    <t>ZAMBELLI</t>
  </si>
  <si>
    <t>Benito</t>
  </si>
  <si>
    <t>ZAUNER</t>
  </si>
  <si>
    <t>ZWICKL</t>
  </si>
  <si>
    <t>Gabriela</t>
  </si>
  <si>
    <t>Hans</t>
  </si>
  <si>
    <t>GESAMT</t>
  </si>
  <si>
    <t>Punkte CA</t>
  </si>
  <si>
    <t>02 PUNKTE für Besuch der Clubabende und sonstige Veranstaltungen laut Clubkalender</t>
  </si>
  <si>
    <t>05 PUNKTE für Besuch der Clubabende mit MR</t>
  </si>
  <si>
    <t>10 PUNKTE für Motorradteilnahme an Clubausfahrten und sonstigen motorsportlichen Bewerben</t>
  </si>
  <si>
    <t>MR Type</t>
  </si>
  <si>
    <t>001 PUNKT   für jeden gefahrenen Straßenkilometer</t>
  </si>
  <si>
    <t xml:space="preserve">300 PUNKTE für Motorradteilnahme an Clubausfahrten </t>
  </si>
  <si>
    <t>001 PUNKT   für jeden gefahrenen Straßenkilometer bei Clubausfahrten</t>
  </si>
  <si>
    <t>Punkte km</t>
  </si>
  <si>
    <t>Punkte Ausf.</t>
  </si>
  <si>
    <t>HD</t>
  </si>
  <si>
    <t>x</t>
  </si>
  <si>
    <t>Nachname</t>
  </si>
  <si>
    <t>Plazierung</t>
  </si>
  <si>
    <t>Yamaha FJR 1300</t>
  </si>
  <si>
    <t>BMW R 1200 GS</t>
  </si>
  <si>
    <t>BMW R 850 R</t>
  </si>
  <si>
    <t>Honda CBF 1000 F</t>
  </si>
  <si>
    <t>BMW R 1150 GS</t>
  </si>
  <si>
    <t>Moto Guzzi V 750 spez. Gespann</t>
  </si>
  <si>
    <t>Yamaha XT 500 A</t>
  </si>
  <si>
    <t>Buell XB 12</t>
  </si>
  <si>
    <t>BMW R 1150 GS Gespann</t>
  </si>
  <si>
    <t>Harley Davidson FXDS-CON</t>
  </si>
  <si>
    <t>Honda CBR 1000 RR</t>
  </si>
  <si>
    <t>Triumph Bonneville 800</t>
  </si>
  <si>
    <t xml:space="preserve">KTM 990 Adventure </t>
  </si>
  <si>
    <t>Ducati Hypermotard</t>
  </si>
  <si>
    <t>Honda VFR 800</t>
  </si>
  <si>
    <t>Gilera Saturno Bj.88</t>
  </si>
  <si>
    <t>&lt; keines &gt;</t>
  </si>
  <si>
    <t>Manuele</t>
  </si>
  <si>
    <t>FALKINGER</t>
  </si>
  <si>
    <t>HAASLER</t>
  </si>
  <si>
    <t>Olga</t>
  </si>
  <si>
    <t xml:space="preserve">SCHNEIDER </t>
  </si>
  <si>
    <t>WIESBAUER  Ing.</t>
  </si>
  <si>
    <t>SPIESBERGER Ing.</t>
  </si>
  <si>
    <t>PICHLER  Mag. Cpt.</t>
  </si>
  <si>
    <t>08 PUNKTE für Fahrtleiter bezw. Organisator von Motorsportlichen Bewerben</t>
  </si>
  <si>
    <t>Cagiva Raptor 650</t>
  </si>
  <si>
    <t>Honda CBR 1000 F SC24</t>
  </si>
  <si>
    <t xml:space="preserve"> </t>
  </si>
  <si>
    <t>PICHLER Mag.Cpt.</t>
  </si>
  <si>
    <t>PAST Mag.</t>
  </si>
  <si>
    <t>Triumph Tiger 1050</t>
  </si>
  <si>
    <t>HELMHART</t>
  </si>
  <si>
    <t>Joachim</t>
  </si>
  <si>
    <t>Suzuki DL 650 A V-Strom</t>
  </si>
  <si>
    <t>BMW 1200 R</t>
  </si>
  <si>
    <t>KTM RC8 R</t>
  </si>
  <si>
    <t xml:space="preserve"> - Präsident  Zwickl Hans</t>
  </si>
  <si>
    <t>Theresa</t>
  </si>
  <si>
    <t xml:space="preserve"> Südsteirische</t>
  </si>
  <si>
    <t xml:space="preserve">  Eine Woche</t>
  </si>
  <si>
    <t xml:space="preserve">KTM Adventure 1190 </t>
  </si>
  <si>
    <t>&lt;keines&gt;</t>
  </si>
  <si>
    <t>GOLD</t>
  </si>
  <si>
    <t>SILBER</t>
  </si>
  <si>
    <t>BRONZE</t>
  </si>
  <si>
    <t>URAL Zarja Gespann 750 Bj.2013</t>
  </si>
  <si>
    <t>MZ 125 TS Bj1974</t>
  </si>
  <si>
    <t>BUTACO Alpina 350 Bj1978</t>
  </si>
  <si>
    <t>Royal Enfield Bullet 500</t>
  </si>
  <si>
    <t xml:space="preserve">KTM </t>
  </si>
  <si>
    <t>MV Agusta Brutale 800 Dragster</t>
  </si>
  <si>
    <t>KTM Super Duke</t>
  </si>
  <si>
    <t>Gold</t>
  </si>
  <si>
    <t>Silber</t>
  </si>
  <si>
    <t>Bronze</t>
  </si>
  <si>
    <t>FISCHER</t>
  </si>
  <si>
    <t xml:space="preserve">  Rollsplitt Ausf.</t>
  </si>
  <si>
    <t>1.Trial/Geländesl</t>
  </si>
  <si>
    <t>Thomas</t>
  </si>
  <si>
    <t xml:space="preserve">STEHLIK </t>
  </si>
  <si>
    <t>Dominik</t>
  </si>
  <si>
    <t>STEHLIK</t>
  </si>
  <si>
    <t>Yamaha FZ8-S-Fazer Bj. 2014</t>
  </si>
  <si>
    <t>Honda VFR 1200 F  Bj.2015</t>
  </si>
  <si>
    <t>RÖSNER</t>
  </si>
  <si>
    <t>Manfred</t>
  </si>
  <si>
    <t>Suzuki GSX-R 750</t>
  </si>
  <si>
    <t>Yamaha FJR 1300 A</t>
  </si>
  <si>
    <t>BRIGLAUER  Dr.</t>
  </si>
  <si>
    <t xml:space="preserve">Honda XT 250 </t>
  </si>
  <si>
    <t>BSA 650 Lightning</t>
  </si>
  <si>
    <t>AJS 16MS 350</t>
  </si>
  <si>
    <t>Moto Guzzi V7 Spezial</t>
  </si>
  <si>
    <t>Suzuki Intruder 1400VX51iLGesp.Bj90</t>
  </si>
  <si>
    <t xml:space="preserve">Honda SC45 VTR 1000 SP1             </t>
  </si>
  <si>
    <t xml:space="preserve">Honda RC31 HAWK 650 GT              </t>
  </si>
  <si>
    <t>KUBIAK</t>
  </si>
  <si>
    <t>Pablo</t>
  </si>
  <si>
    <t>HEINZ</t>
  </si>
  <si>
    <t>Christoph</t>
  </si>
  <si>
    <t xml:space="preserve"> Innviertel Ausf.</t>
  </si>
  <si>
    <t>MAIR</t>
  </si>
  <si>
    <t>Erwin</t>
  </si>
  <si>
    <t>KTM Adventure S Bj.2013</t>
  </si>
  <si>
    <t>KTM Adventure 1190</t>
  </si>
  <si>
    <t>Yamaha FZ1 Fazer</t>
  </si>
  <si>
    <t>Triumph Trident T 750 V</t>
  </si>
  <si>
    <t xml:space="preserve">  Südsteirische</t>
  </si>
  <si>
    <t>Innviertel Ausfahrt</t>
  </si>
  <si>
    <t xml:space="preserve">  Weinstraße</t>
  </si>
  <si>
    <t xml:space="preserve">WIESBAUER  </t>
  </si>
  <si>
    <t xml:space="preserve">WIESBAUER </t>
  </si>
  <si>
    <t>WIESBAUER</t>
  </si>
  <si>
    <t>Husqvarna 900r ABS</t>
  </si>
  <si>
    <t>Yamaha TDR 250</t>
  </si>
  <si>
    <t>Honda  125 SH</t>
  </si>
  <si>
    <t>Triumph Street Triple 765</t>
  </si>
  <si>
    <t xml:space="preserve">    </t>
  </si>
  <si>
    <t>HLUPIC</t>
  </si>
  <si>
    <t>Drago</t>
  </si>
  <si>
    <t xml:space="preserve">  Südburgenland</t>
  </si>
  <si>
    <t xml:space="preserve">   Weinstraße</t>
  </si>
  <si>
    <t xml:space="preserve">SCHMID </t>
  </si>
  <si>
    <t>HOFPOINTNER</t>
  </si>
  <si>
    <t>Robert</t>
  </si>
  <si>
    <t>Ducati Multistrada 1200S</t>
  </si>
  <si>
    <t>BMW 1200 GS</t>
  </si>
  <si>
    <t xml:space="preserve">Norton 850 Commando </t>
  </si>
  <si>
    <t>Honda CB 450</t>
  </si>
  <si>
    <t>Jawa California 350</t>
  </si>
  <si>
    <t>gesamt km</t>
  </si>
  <si>
    <t>Aprila RSV4 RR</t>
  </si>
  <si>
    <t xml:space="preserve"> Honda-Ausfahrt</t>
  </si>
  <si>
    <t xml:space="preserve"> Raggal/Marul</t>
  </si>
  <si>
    <t xml:space="preserve"> Häuserer Rudolf</t>
  </si>
  <si>
    <t xml:space="preserve">      Drei Tage</t>
  </si>
  <si>
    <t>Honda-Ausfahrt</t>
  </si>
  <si>
    <t>Südburgenland</t>
  </si>
  <si>
    <t>WIESMAIR</t>
  </si>
  <si>
    <t>Wilhelm</t>
  </si>
  <si>
    <t>WÖRNTNER</t>
  </si>
  <si>
    <t xml:space="preserve">GUNACKER </t>
  </si>
  <si>
    <t>Nina</t>
  </si>
  <si>
    <t xml:space="preserve">Honda CB 1000 R   </t>
  </si>
  <si>
    <t>Aprillia-Pegaso 650          Gespann</t>
  </si>
  <si>
    <t>Moto Guzzi Breva 1200 ABS   6/2010</t>
  </si>
  <si>
    <t>Honda CBR500R ABS Bj2014</t>
  </si>
  <si>
    <t>BMW R Nine T/5</t>
  </si>
  <si>
    <t>Honda CBR 900 RR</t>
  </si>
  <si>
    <t xml:space="preserve">Triumph Daytona 765 </t>
  </si>
  <si>
    <t>KTM 1290 Super Duke GT</t>
  </si>
  <si>
    <t>BMW R1250 RS</t>
  </si>
  <si>
    <t xml:space="preserve">Jamaha XJ 6 </t>
  </si>
  <si>
    <t>Aprilia RSV</t>
  </si>
  <si>
    <t xml:space="preserve">KTM 1190 Adventure </t>
  </si>
  <si>
    <t>Ewald Doblhofer</t>
  </si>
  <si>
    <t xml:space="preserve">  Hugo Steiner</t>
  </si>
  <si>
    <t>Mühlviertel-Ausfahrt</t>
  </si>
  <si>
    <t>Rudolf Häuserer</t>
  </si>
  <si>
    <t>Joachim Helmhart</t>
  </si>
  <si>
    <t>Herbst-Ausfahrt</t>
  </si>
  <si>
    <t xml:space="preserve"> Herbst-Ausfahrt</t>
  </si>
  <si>
    <t xml:space="preserve"> &lt; keines &gt;</t>
  </si>
  <si>
    <t xml:space="preserve">Honda Afrika Twin </t>
  </si>
  <si>
    <t xml:space="preserve">MV Agusta Brutale </t>
  </si>
  <si>
    <t xml:space="preserve">Yamaha MT09  </t>
  </si>
  <si>
    <t>Gerald</t>
  </si>
  <si>
    <t>Ducati Monster</t>
  </si>
  <si>
    <t>KTM Adventure 1290</t>
  </si>
  <si>
    <t>KTM Super Duke 1290</t>
  </si>
  <si>
    <t>BRANDSTETTER</t>
  </si>
  <si>
    <t>HADERER</t>
  </si>
  <si>
    <t>SCHLEICHER</t>
  </si>
  <si>
    <t>Ing.G. Wiesbauer</t>
  </si>
  <si>
    <t>Benito Zambelli</t>
  </si>
  <si>
    <t xml:space="preserve">  Präsi Ausfahrt</t>
  </si>
  <si>
    <t>17. September</t>
  </si>
  <si>
    <t>01.-02. Oktober</t>
  </si>
  <si>
    <t xml:space="preserve">  Präsiausfahrt</t>
  </si>
  <si>
    <t>Hans-Präsi Zwickl</t>
  </si>
  <si>
    <t>BMW R1250GS  Bj.2022</t>
  </si>
  <si>
    <t>KTM Adventure 1290  Bj.2017</t>
  </si>
  <si>
    <t>VERSCHOBEN</t>
  </si>
  <si>
    <t xml:space="preserve">      04. Juni</t>
  </si>
  <si>
    <t xml:space="preserve">Kawasaki VERSYS 1000 Bj.2018 </t>
  </si>
  <si>
    <t>REINHARDT</t>
  </si>
  <si>
    <t>Moto Guzzi V7 850</t>
  </si>
  <si>
    <t xml:space="preserve">  Saisonende</t>
  </si>
  <si>
    <t>Triumph SPRINT 1050 ST Bj.2009</t>
  </si>
  <si>
    <t>Matchles Gespann (Motor ne) Bj.1955</t>
  </si>
  <si>
    <t>Yamaha Tenere 700</t>
  </si>
  <si>
    <t>KTM Adventur 1290 SAS, Bj.2017</t>
  </si>
  <si>
    <t>Cagiva Supercity  125</t>
  </si>
  <si>
    <t>Husqvarna Te300 i   Mod.2020</t>
  </si>
  <si>
    <r>
      <rPr>
        <b/>
        <sz val="8"/>
        <color indexed="10"/>
        <rFont val="Arial"/>
        <family val="2"/>
      </rPr>
      <t>PUNKTEWERTUNG</t>
    </r>
    <r>
      <rPr>
        <sz val="8"/>
        <color indexed="8"/>
        <rFont val="Arial"/>
        <family val="2"/>
      </rPr>
      <t xml:space="preserve"> - </t>
    </r>
    <r>
      <rPr>
        <b/>
        <sz val="8"/>
        <color indexed="10"/>
        <rFont val="Arial"/>
        <family val="2"/>
      </rPr>
      <t xml:space="preserve">TOURISTIKSPORTWART  Joachim Helmhart -  </t>
    </r>
    <r>
      <rPr>
        <b/>
        <sz val="8"/>
        <color indexed="8"/>
        <rFont val="Arial"/>
        <family val="2"/>
      </rPr>
      <t xml:space="preserve"> Homepage  </t>
    </r>
  </si>
  <si>
    <t>Past Josef</t>
  </si>
  <si>
    <t>KNIENIEDER</t>
  </si>
  <si>
    <r>
      <rPr>
        <b/>
        <sz val="8"/>
        <color indexed="10"/>
        <rFont val="Arial"/>
        <family val="2"/>
      </rPr>
      <t>PUNKTEWERTUNG</t>
    </r>
    <r>
      <rPr>
        <sz val="8"/>
        <color indexed="10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 -</t>
    </r>
    <r>
      <rPr>
        <sz val="8"/>
        <color indexed="8"/>
        <rFont val="Arial"/>
        <family val="2"/>
      </rPr>
      <t xml:space="preserve">  </t>
    </r>
    <r>
      <rPr>
        <b/>
        <sz val="8"/>
        <color indexed="10"/>
        <rFont val="Arial"/>
        <family val="2"/>
      </rPr>
      <t xml:space="preserve">TOURISTIKSPORTWART   Joachim Helmhart   -  </t>
    </r>
    <r>
      <rPr>
        <b/>
        <sz val="8"/>
        <color indexed="8"/>
        <rFont val="Arial"/>
        <family val="2"/>
      </rPr>
      <t xml:space="preserve"> Homepage - Präsident  Zwickl Hans </t>
    </r>
  </si>
  <si>
    <t xml:space="preserve">  </t>
  </si>
  <si>
    <t xml:space="preserve">   29. April</t>
  </si>
  <si>
    <t xml:space="preserve">    02.Dezember</t>
  </si>
  <si>
    <t>6.Mai</t>
  </si>
  <si>
    <t>Mühlviertlausfahrt</t>
  </si>
  <si>
    <t>Hugo Steiner</t>
  </si>
  <si>
    <t>Tennengebirgerundfahrt</t>
  </si>
  <si>
    <t>Chr.Steinhuber</t>
  </si>
  <si>
    <t xml:space="preserve">     24. Juni</t>
  </si>
  <si>
    <t>Ger. Wiesbauer</t>
  </si>
  <si>
    <t xml:space="preserve">      15. Juli</t>
  </si>
  <si>
    <t xml:space="preserve"> Mariazellerausf.</t>
  </si>
  <si>
    <t>29. Juli</t>
  </si>
  <si>
    <t>04.-06. August</t>
  </si>
  <si>
    <t>3 Tage</t>
  </si>
  <si>
    <t>Dilittantenausfahrt</t>
  </si>
  <si>
    <t>Robert Hofpointner</t>
  </si>
  <si>
    <t>12.August</t>
  </si>
  <si>
    <t>3.-10.September23.September</t>
  </si>
  <si>
    <t>Herbsttrial/Geländesl</t>
  </si>
  <si>
    <t>30. September</t>
  </si>
  <si>
    <t>07.-08. Oktober</t>
  </si>
  <si>
    <t xml:space="preserve">  21. Oktober</t>
  </si>
  <si>
    <t xml:space="preserve">      2. September</t>
  </si>
  <si>
    <t>Josef Past</t>
  </si>
  <si>
    <t xml:space="preserve">Rudolf Häuserer </t>
  </si>
  <si>
    <t>Hans Zwickl</t>
  </si>
  <si>
    <t xml:space="preserve">     29. April</t>
  </si>
  <si>
    <t>13.Mai</t>
  </si>
  <si>
    <t xml:space="preserve">      2.Sept.</t>
  </si>
  <si>
    <t xml:space="preserve">     24.Juni</t>
  </si>
  <si>
    <t xml:space="preserve">    15. Juli</t>
  </si>
  <si>
    <t xml:space="preserve">     29. Juli</t>
  </si>
  <si>
    <t xml:space="preserve">  12. August</t>
  </si>
  <si>
    <t>04.-06- August</t>
  </si>
  <si>
    <t>03.-10.Sept.</t>
  </si>
  <si>
    <t>23. September</t>
  </si>
  <si>
    <t>BMW XR 900</t>
  </si>
  <si>
    <t>KTM 1290 Adventure</t>
  </si>
  <si>
    <t>Yamaha MT-07</t>
  </si>
  <si>
    <t>KTM Adventure 1190 R verkauft 2023</t>
  </si>
  <si>
    <t>KTM Adventure 1190 R BJ.2023</t>
  </si>
  <si>
    <t>KTM 890 Adventure EZ12/22</t>
  </si>
  <si>
    <t>SCHMID</t>
  </si>
  <si>
    <t>BRIGLAUER Dr.</t>
  </si>
  <si>
    <t>GUNACKER</t>
  </si>
  <si>
    <t>Ariel Sloper SB31</t>
  </si>
  <si>
    <t>KTM 1290 Superduke R</t>
  </si>
  <si>
    <t>BMW R1200RT</t>
  </si>
  <si>
    <t>KTM 1290</t>
  </si>
  <si>
    <t xml:space="preserve">Ducati Multistrada </t>
  </si>
  <si>
    <t xml:space="preserve">Husqarna  701 </t>
  </si>
  <si>
    <t xml:space="preserve">Ducati 848  </t>
  </si>
  <si>
    <t xml:space="preserve">Ducati ST4  </t>
  </si>
  <si>
    <t>Ducati Panigale V2</t>
  </si>
  <si>
    <t>Gesamt-KM 2023</t>
  </si>
  <si>
    <t>Suzuki GSX-S 1000</t>
  </si>
  <si>
    <t>BMW 1200GS Adventure verkauft 23</t>
  </si>
  <si>
    <t>Yamaha MT09  Racer verkauft 23</t>
  </si>
  <si>
    <t>KM je Ausfahrt</t>
  </si>
  <si>
    <t>TCW-Teilnehmer</t>
  </si>
  <si>
    <t>Gesamt-KM je Ausfahrt</t>
  </si>
  <si>
    <t>Gesamt-KM alle Ausfahrten</t>
  </si>
  <si>
    <t>Harley Davidson  0 KM 2022-23</t>
  </si>
  <si>
    <t>Cagiva Elefant    KM-Stand 2023</t>
  </si>
  <si>
    <t>Aprilia Tuono R 1000  2023 ca.Wert</t>
  </si>
  <si>
    <t>Harley Davision Route 66 2023 2032mi</t>
  </si>
  <si>
    <t>BMW GS R1200</t>
  </si>
  <si>
    <t xml:space="preserve">KTM 660 </t>
  </si>
  <si>
    <t>100 PUNKTE für CA-Besuch mit dem Motorrad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</si>
</sst>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B0F0"/>
      <name val="Arial"/>
      <family val="2"/>
    </font>
    <font>
      <b/>
      <sz val="8"/>
      <color rgb="FF00B050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sz val="8"/>
      <color rgb="FFFF0000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4" tint="-0.249977111117893"/>
      <name val="Times New Roman"/>
      <family val="1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 tint="0.79998168889431442"/>
      <name val="Arial"/>
      <family val="2"/>
    </font>
    <font>
      <b/>
      <i/>
      <sz val="10"/>
      <color theme="6" tint="-0.499984740745262"/>
      <name val="Arial"/>
      <family val="2"/>
    </font>
    <font>
      <b/>
      <i/>
      <sz val="8"/>
      <color theme="6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0070C0"/>
      <name val="Arial"/>
      <family val="2"/>
    </font>
    <font>
      <b/>
      <i/>
      <sz val="8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/>
    <xf numFmtId="0" fontId="8" fillId="0" borderId="0" xfId="0" applyFo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3" fontId="7" fillId="0" borderId="2" xfId="0" applyNumberFormat="1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3" fontId="7" fillId="0" borderId="3" xfId="0" applyNumberFormat="1" applyFont="1" applyBorder="1"/>
    <xf numFmtId="3" fontId="7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0" fontId="9" fillId="2" borderId="1" xfId="0" applyFont="1" applyFill="1" applyBorder="1" applyAlignment="1">
      <alignment horizontal="left"/>
    </xf>
    <xf numFmtId="0" fontId="7" fillId="2" borderId="2" xfId="0" applyFont="1" applyFill="1" applyBorder="1"/>
    <xf numFmtId="0" fontId="12" fillId="2" borderId="1" xfId="0" applyFont="1" applyFill="1" applyBorder="1" applyAlignment="1">
      <alignment horizontal="left"/>
    </xf>
    <xf numFmtId="3" fontId="10" fillId="2" borderId="2" xfId="0" applyNumberFormat="1" applyFont="1" applyFill="1" applyBorder="1"/>
    <xf numFmtId="0" fontId="13" fillId="2" borderId="1" xfId="0" applyFont="1" applyFill="1" applyBorder="1" applyAlignment="1">
      <alignment horizontal="left"/>
    </xf>
    <xf numFmtId="3" fontId="14" fillId="2" borderId="2" xfId="0" applyNumberFormat="1" applyFont="1" applyFill="1" applyBorder="1"/>
    <xf numFmtId="3" fontId="14" fillId="2" borderId="3" xfId="0" applyNumberFormat="1" applyFont="1" applyFill="1" applyBorder="1"/>
    <xf numFmtId="0" fontId="13" fillId="0" borderId="1" xfId="0" applyFont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1" fontId="13" fillId="4" borderId="3" xfId="0" applyNumberFormat="1" applyFont="1" applyFill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15" fillId="0" borderId="0" xfId="0" applyFont="1"/>
    <xf numFmtId="0" fontId="7" fillId="5" borderId="0" xfId="0" applyFont="1" applyFill="1"/>
    <xf numFmtId="0" fontId="7" fillId="3" borderId="0" xfId="0" applyFont="1" applyFill="1"/>
    <xf numFmtId="0" fontId="3" fillId="0" borderId="0" xfId="0" applyFont="1"/>
    <xf numFmtId="0" fontId="3" fillId="5" borderId="0" xfId="0" applyFont="1" applyFill="1"/>
    <xf numFmtId="0" fontId="15" fillId="5" borderId="0" xfId="0" applyFont="1" applyFill="1"/>
    <xf numFmtId="0" fontId="9" fillId="0" borderId="0" xfId="0" applyFont="1"/>
    <xf numFmtId="0" fontId="16" fillId="0" borderId="0" xfId="0" applyFont="1"/>
    <xf numFmtId="0" fontId="10" fillId="0" borderId="0" xfId="0" applyFont="1"/>
    <xf numFmtId="0" fontId="7" fillId="6" borderId="2" xfId="0" applyFont="1" applyFill="1" applyBorder="1"/>
    <xf numFmtId="0" fontId="7" fillId="6" borderId="3" xfId="0" applyFont="1" applyFill="1" applyBorder="1"/>
    <xf numFmtId="1" fontId="18" fillId="3" borderId="2" xfId="0" applyNumberFormat="1" applyFont="1" applyFill="1" applyBorder="1" applyAlignment="1">
      <alignment horizontal="center"/>
    </xf>
    <xf numFmtId="1" fontId="13" fillId="7" borderId="3" xfId="0" applyNumberFormat="1" applyFont="1" applyFill="1" applyBorder="1" applyAlignment="1">
      <alignment horizontal="center"/>
    </xf>
    <xf numFmtId="1" fontId="18" fillId="7" borderId="3" xfId="0" applyNumberFormat="1" applyFont="1" applyFill="1" applyBorder="1" applyAlignment="1">
      <alignment horizontal="center"/>
    </xf>
    <xf numFmtId="1" fontId="13" fillId="5" borderId="3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/>
    <xf numFmtId="49" fontId="9" fillId="5" borderId="4" xfId="0" applyNumberFormat="1" applyFont="1" applyFill="1" applyBorder="1" applyAlignment="1">
      <alignment horizontal="left"/>
    </xf>
    <xf numFmtId="0" fontId="16" fillId="5" borderId="0" xfId="0" applyFont="1" applyFill="1"/>
    <xf numFmtId="0" fontId="17" fillId="0" borderId="0" xfId="0" applyFont="1"/>
    <xf numFmtId="0" fontId="0" fillId="5" borderId="0" xfId="0" applyFill="1"/>
    <xf numFmtId="0" fontId="7" fillId="2" borderId="3" xfId="0" applyFont="1" applyFill="1" applyBorder="1"/>
    <xf numFmtId="3" fontId="10" fillId="2" borderId="3" xfId="0" applyNumberFormat="1" applyFont="1" applyFill="1" applyBorder="1"/>
    <xf numFmtId="1" fontId="7" fillId="0" borderId="3" xfId="0" applyNumberFormat="1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3" fontId="10" fillId="2" borderId="5" xfId="0" applyNumberFormat="1" applyFont="1" applyFill="1" applyBorder="1"/>
    <xf numFmtId="3" fontId="10" fillId="2" borderId="9" xfId="0" applyNumberFormat="1" applyFont="1" applyFill="1" applyBorder="1"/>
    <xf numFmtId="0" fontId="7" fillId="2" borderId="6" xfId="0" applyFont="1" applyFill="1" applyBorder="1"/>
    <xf numFmtId="3" fontId="3" fillId="0" borderId="0" xfId="0" applyNumberFormat="1" applyFont="1"/>
    <xf numFmtId="0" fontId="10" fillId="5" borderId="0" xfId="0" applyFont="1" applyFill="1"/>
    <xf numFmtId="3" fontId="7" fillId="5" borderId="2" xfId="0" applyNumberFormat="1" applyFont="1" applyFill="1" applyBorder="1"/>
    <xf numFmtId="0" fontId="7" fillId="5" borderId="3" xfId="0" applyFont="1" applyFill="1" applyBorder="1" applyAlignment="1">
      <alignment horizontal="center"/>
    </xf>
    <xf numFmtId="0" fontId="7" fillId="0" borderId="11" xfId="0" applyFont="1" applyBorder="1"/>
    <xf numFmtId="0" fontId="7" fillId="5" borderId="12" xfId="0" applyFont="1" applyFill="1" applyBorder="1"/>
    <xf numFmtId="0" fontId="21" fillId="5" borderId="0" xfId="0" applyFont="1" applyFill="1"/>
    <xf numFmtId="0" fontId="7" fillId="8" borderId="0" xfId="0" applyFont="1" applyFill="1"/>
    <xf numFmtId="0" fontId="19" fillId="0" borderId="0" xfId="0" applyFont="1"/>
    <xf numFmtId="0" fontId="3" fillId="0" borderId="13" xfId="0" applyFont="1" applyBorder="1"/>
    <xf numFmtId="0" fontId="22" fillId="0" borderId="0" xfId="0" applyFont="1"/>
    <xf numFmtId="0" fontId="23" fillId="0" borderId="0" xfId="0" applyFont="1"/>
    <xf numFmtId="0" fontId="12" fillId="0" borderId="0" xfId="0" applyFont="1"/>
    <xf numFmtId="3" fontId="12" fillId="0" borderId="0" xfId="0" applyNumberFormat="1" applyFont="1"/>
    <xf numFmtId="0" fontId="19" fillId="5" borderId="0" xfId="0" applyFont="1" applyFill="1"/>
    <xf numFmtId="3" fontId="7" fillId="8" borderId="0" xfId="0" applyNumberFormat="1" applyFont="1" applyFill="1"/>
    <xf numFmtId="0" fontId="6" fillId="0" borderId="0" xfId="0" applyFont="1"/>
    <xf numFmtId="3" fontId="7" fillId="2" borderId="2" xfId="0" applyNumberFormat="1" applyFont="1" applyFill="1" applyBorder="1"/>
    <xf numFmtId="3" fontId="7" fillId="2" borderId="3" xfId="0" applyNumberFormat="1" applyFont="1" applyFill="1" applyBorder="1"/>
    <xf numFmtId="1" fontId="20" fillId="0" borderId="3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0" fontId="7" fillId="8" borderId="3" xfId="0" applyFont="1" applyFill="1" applyBorder="1"/>
    <xf numFmtId="0" fontId="26" fillId="0" borderId="0" xfId="0" applyFont="1"/>
    <xf numFmtId="0" fontId="13" fillId="0" borderId="0" xfId="0" applyFont="1"/>
    <xf numFmtId="49" fontId="9" fillId="5" borderId="1" xfId="0" applyNumberFormat="1" applyFont="1" applyFill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0" fontId="7" fillId="0" borderId="15" xfId="0" applyFont="1" applyBorder="1"/>
    <xf numFmtId="0" fontId="7" fillId="0" borderId="9" xfId="0" applyFont="1" applyBorder="1"/>
    <xf numFmtId="0" fontId="7" fillId="5" borderId="6" xfId="0" applyFont="1" applyFill="1" applyBorder="1"/>
    <xf numFmtId="14" fontId="7" fillId="5" borderId="0" xfId="0" applyNumberFormat="1" applyFont="1" applyFill="1"/>
    <xf numFmtId="49" fontId="9" fillId="0" borderId="0" xfId="0" applyNumberFormat="1" applyFont="1" applyAlignment="1">
      <alignment horizontal="left"/>
    </xf>
    <xf numFmtId="3" fontId="7" fillId="5" borderId="3" xfId="0" applyNumberFormat="1" applyFont="1" applyFill="1" applyBorder="1"/>
    <xf numFmtId="3" fontId="7" fillId="0" borderId="0" xfId="0" applyNumberFormat="1" applyFont="1" applyAlignment="1">
      <alignment horizontal="center"/>
    </xf>
    <xf numFmtId="3" fontId="7" fillId="5" borderId="10" xfId="0" applyNumberFormat="1" applyFont="1" applyFill="1" applyBorder="1"/>
    <xf numFmtId="3" fontId="7" fillId="5" borderId="0" xfId="0" applyNumberFormat="1" applyFont="1" applyFill="1"/>
    <xf numFmtId="0" fontId="7" fillId="8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7" xfId="0" applyFont="1" applyFill="1" applyBorder="1"/>
    <xf numFmtId="0" fontId="7" fillId="5" borderId="15" xfId="0" applyFont="1" applyFill="1" applyBorder="1"/>
    <xf numFmtId="3" fontId="7" fillId="2" borderId="8" xfId="0" applyNumberFormat="1" applyFont="1" applyFill="1" applyBorder="1"/>
    <xf numFmtId="3" fontId="7" fillId="8" borderId="2" xfId="0" applyNumberFormat="1" applyFont="1" applyFill="1" applyBorder="1"/>
    <xf numFmtId="3" fontId="14" fillId="2" borderId="0" xfId="0" applyNumberFormat="1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3" fontId="7" fillId="5" borderId="0" xfId="0" applyNumberFormat="1" applyFont="1" applyFill="1" applyBorder="1"/>
    <xf numFmtId="0" fontId="7" fillId="5" borderId="0" xfId="0" applyFont="1" applyFill="1" applyBorder="1"/>
    <xf numFmtId="3" fontId="10" fillId="2" borderId="0" xfId="0" applyNumberFormat="1" applyFont="1" applyFill="1" applyBorder="1"/>
    <xf numFmtId="3" fontId="14" fillId="2" borderId="0" xfId="0" applyNumberFormat="1" applyFont="1" applyFill="1" applyBorder="1"/>
    <xf numFmtId="0" fontId="9" fillId="0" borderId="17" xfId="0" applyFont="1" applyBorder="1"/>
    <xf numFmtId="0" fontId="7" fillId="0" borderId="12" xfId="0" applyFont="1" applyBorder="1"/>
    <xf numFmtId="0" fontId="12" fillId="0" borderId="12" xfId="0" applyFont="1" applyBorder="1"/>
    <xf numFmtId="0" fontId="20" fillId="0" borderId="16" xfId="0" applyFont="1" applyBorder="1"/>
    <xf numFmtId="0" fontId="9" fillId="0" borderId="0" xfId="0" applyFont="1" applyBorder="1"/>
    <xf numFmtId="0" fontId="9" fillId="3" borderId="0" xfId="0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7" fillId="3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66FF"/>
      <color rgb="FFFF0066"/>
      <color rgb="FFEDC5DF"/>
      <color rgb="FFFF5050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160"/>
  <sheetViews>
    <sheetView tabSelected="1" zoomScaleNormal="100" workbookViewId="0">
      <pane ySplit="8" topLeftCell="A9" activePane="bottomLeft" state="frozenSplit"/>
      <selection pane="bottomLeft" activeCell="E4" sqref="E4"/>
    </sheetView>
  </sheetViews>
  <sheetFormatPr baseColWidth="10" defaultColWidth="19.28515625" defaultRowHeight="11.25" outlineLevelCol="1" x14ac:dyDescent="0.2"/>
  <cols>
    <col min="1" max="1" width="5.7109375" style="1" customWidth="1"/>
    <col min="2" max="2" width="14.28515625" style="1" hidden="1" customWidth="1" outlineLevel="1"/>
    <col min="3" max="3" width="10.140625" style="1" hidden="1" customWidth="1" outlineLevel="1"/>
    <col min="4" max="4" width="22.140625" style="1" bestFit="1" customWidth="1" collapsed="1"/>
    <col min="5" max="5" width="25.28515625" style="1" customWidth="1"/>
    <col min="6" max="6" width="7.7109375" style="1" hidden="1" customWidth="1" outlineLevel="1"/>
    <col min="7" max="7" width="8" style="1" hidden="1" customWidth="1" outlineLevel="1"/>
    <col min="8" max="8" width="18.140625" style="1" customWidth="1" collapsed="1"/>
    <col min="9" max="18" width="4.7109375" style="1" hidden="1" customWidth="1" outlineLevel="1"/>
    <col min="19" max="20" width="5" style="1" hidden="1" customWidth="1" outlineLevel="1"/>
    <col min="21" max="21" width="12.42578125" style="1" customWidth="1" collapsed="1"/>
    <col min="22" max="26" width="11.5703125" style="1" hidden="1" customWidth="1" outlineLevel="1"/>
    <col min="27" max="27" width="12.85546875" style="1" hidden="1" customWidth="1" outlineLevel="1"/>
    <col min="28" max="28" width="12.28515625" style="29" hidden="1" customWidth="1" outlineLevel="1"/>
    <col min="29" max="29" width="11.140625" style="29" hidden="1" customWidth="1" outlineLevel="1"/>
    <col min="30" max="30" width="11.28515625" style="29" hidden="1" customWidth="1" outlineLevel="1"/>
    <col min="31" max="31" width="14.28515625" style="29" hidden="1" customWidth="1" outlineLevel="1"/>
    <col min="32" max="32" width="12.140625" style="1" hidden="1" customWidth="1" outlineLevel="1"/>
    <col min="33" max="33" width="12.140625" style="29" hidden="1" customWidth="1" outlineLevel="1"/>
    <col min="34" max="34" width="1.28515625" style="1" hidden="1" customWidth="1" outlineLevel="1"/>
    <col min="35" max="35" width="12.42578125" style="2" customWidth="1" collapsed="1"/>
    <col min="36" max="36" width="12.42578125" style="1" customWidth="1"/>
    <col min="37" max="37" width="9.28515625" style="3" bestFit="1" customWidth="1"/>
    <col min="38" max="16384" width="19.28515625" style="1"/>
  </cols>
  <sheetData>
    <row r="1" spans="1:39" x14ac:dyDescent="0.2">
      <c r="A1" s="1" t="s">
        <v>277</v>
      </c>
      <c r="H1" s="34" t="s">
        <v>139</v>
      </c>
      <c r="AK1" s="4"/>
    </row>
    <row r="2" spans="1:39" x14ac:dyDescent="0.2">
      <c r="A2" s="1" t="s">
        <v>93</v>
      </c>
      <c r="W2" s="32"/>
      <c r="AK2" s="4"/>
    </row>
    <row r="3" spans="1:39" x14ac:dyDescent="0.2">
      <c r="A3" s="1" t="s">
        <v>350</v>
      </c>
      <c r="H3" s="112" t="s">
        <v>336</v>
      </c>
      <c r="U3" s="4"/>
      <c r="W3" s="63"/>
      <c r="X3" s="61"/>
    </row>
    <row r="4" spans="1:39" x14ac:dyDescent="0.2">
      <c r="A4" s="1" t="s">
        <v>94</v>
      </c>
      <c r="E4" s="29"/>
      <c r="H4" s="30"/>
      <c r="U4" s="95"/>
      <c r="W4" s="66"/>
      <c r="X4" s="62"/>
      <c r="Z4" s="28"/>
      <c r="AA4" s="28"/>
      <c r="AB4" s="33" t="s">
        <v>218</v>
      </c>
      <c r="AC4" s="33"/>
      <c r="AD4" s="33" t="s">
        <v>142</v>
      </c>
      <c r="AE4" s="33"/>
      <c r="AF4" s="28" t="s">
        <v>190</v>
      </c>
      <c r="AG4" s="33"/>
      <c r="AH4" s="28"/>
      <c r="AK4" s="4"/>
    </row>
    <row r="5" spans="1:39" x14ac:dyDescent="0.2">
      <c r="A5" s="1" t="s">
        <v>95</v>
      </c>
      <c r="F5" s="1">
        <v>2022</v>
      </c>
      <c r="G5" s="1">
        <v>2023</v>
      </c>
      <c r="H5" s="113">
        <f>SUM(H9:H144)</f>
        <v>332004</v>
      </c>
      <c r="U5" s="91"/>
      <c r="V5" s="28" t="s">
        <v>159</v>
      </c>
      <c r="W5" s="28" t="s">
        <v>215</v>
      </c>
      <c r="X5" s="28" t="s">
        <v>240</v>
      </c>
      <c r="Y5" s="28" t="s">
        <v>287</v>
      </c>
      <c r="Z5" s="28" t="s">
        <v>183</v>
      </c>
      <c r="AA5" s="28" t="s">
        <v>292</v>
      </c>
      <c r="AB5" s="33" t="s">
        <v>203</v>
      </c>
      <c r="AC5" s="33" t="s">
        <v>296</v>
      </c>
      <c r="AD5" s="33" t="s">
        <v>216</v>
      </c>
      <c r="AE5" s="33" t="s">
        <v>261</v>
      </c>
      <c r="AF5" s="28" t="s">
        <v>204</v>
      </c>
      <c r="AG5" s="33" t="s">
        <v>244</v>
      </c>
      <c r="AH5" s="28"/>
      <c r="AK5" s="4"/>
    </row>
    <row r="6" spans="1:39" x14ac:dyDescent="0.2">
      <c r="F6" s="64" t="s">
        <v>213</v>
      </c>
      <c r="G6" s="30" t="s">
        <v>213</v>
      </c>
      <c r="H6" s="29"/>
      <c r="V6" s="1" t="s">
        <v>242</v>
      </c>
      <c r="W6" s="1" t="s">
        <v>238</v>
      </c>
      <c r="X6" s="1" t="s">
        <v>239</v>
      </c>
      <c r="Y6" s="1" t="s">
        <v>288</v>
      </c>
      <c r="Z6" s="31" t="s">
        <v>256</v>
      </c>
      <c r="AA6" s="1" t="s">
        <v>257</v>
      </c>
      <c r="AB6" s="29" t="s">
        <v>217</v>
      </c>
      <c r="AC6" s="29" t="s">
        <v>297</v>
      </c>
      <c r="AD6" s="29" t="s">
        <v>241</v>
      </c>
      <c r="AE6" s="29" t="s">
        <v>262</v>
      </c>
      <c r="AF6" s="1" t="s">
        <v>242</v>
      </c>
      <c r="AG6" s="29" t="s">
        <v>239</v>
      </c>
      <c r="AK6" s="4"/>
    </row>
    <row r="7" spans="1:39" ht="14.45" x14ac:dyDescent="0.3">
      <c r="F7" s="72"/>
      <c r="G7" s="114">
        <v>332004</v>
      </c>
      <c r="V7" s="67"/>
      <c r="W7" s="65"/>
      <c r="X7" s="1" t="s">
        <v>265</v>
      </c>
      <c r="Z7" s="28"/>
      <c r="AA7" s="33" t="s">
        <v>200</v>
      </c>
      <c r="AF7" s="71"/>
      <c r="AG7" s="71"/>
      <c r="AH7" s="65"/>
      <c r="AK7" s="4"/>
      <c r="AM7" s="48"/>
    </row>
    <row r="8" spans="1:39" ht="12.95" customHeight="1" x14ac:dyDescent="0.2">
      <c r="A8" s="5" t="s">
        <v>98</v>
      </c>
      <c r="B8" s="5" t="s">
        <v>100</v>
      </c>
      <c r="C8" s="6" t="s">
        <v>1</v>
      </c>
      <c r="D8" s="17" t="s">
        <v>0</v>
      </c>
      <c r="E8" s="6" t="s">
        <v>92</v>
      </c>
      <c r="F8" s="6">
        <v>2022</v>
      </c>
      <c r="G8" s="6">
        <v>2023</v>
      </c>
      <c r="H8" s="19" t="s">
        <v>96</v>
      </c>
      <c r="I8" s="6">
        <v>11</v>
      </c>
      <c r="J8" s="6">
        <v>12</v>
      </c>
      <c r="K8" s="6">
        <v>1</v>
      </c>
      <c r="L8" s="6">
        <v>2</v>
      </c>
      <c r="M8" s="6">
        <v>3</v>
      </c>
      <c r="N8" s="6">
        <v>4</v>
      </c>
      <c r="O8" s="6">
        <v>5</v>
      </c>
      <c r="P8" s="6">
        <v>6</v>
      </c>
      <c r="Q8" s="6">
        <v>7</v>
      </c>
      <c r="R8" s="6">
        <v>8</v>
      </c>
      <c r="S8" s="6">
        <v>9</v>
      </c>
      <c r="T8" s="6">
        <v>10</v>
      </c>
      <c r="U8" s="19" t="s">
        <v>88</v>
      </c>
      <c r="V8" s="7" t="s">
        <v>308</v>
      </c>
      <c r="W8" s="7" t="s">
        <v>309</v>
      </c>
      <c r="X8" s="7" t="s">
        <v>310</v>
      </c>
      <c r="Y8" s="7" t="s">
        <v>311</v>
      </c>
      <c r="Z8" s="7" t="s">
        <v>312</v>
      </c>
      <c r="AA8" s="7" t="s">
        <v>313</v>
      </c>
      <c r="AB8" s="83" t="s">
        <v>315</v>
      </c>
      <c r="AC8" s="83" t="s">
        <v>314</v>
      </c>
      <c r="AD8" s="83" t="s">
        <v>316</v>
      </c>
      <c r="AE8" s="83" t="s">
        <v>317</v>
      </c>
      <c r="AF8" s="7" t="s">
        <v>260</v>
      </c>
      <c r="AG8" s="83" t="s">
        <v>303</v>
      </c>
      <c r="AH8" s="7"/>
      <c r="AI8" s="19" t="s">
        <v>97</v>
      </c>
      <c r="AJ8" s="21" t="s">
        <v>87</v>
      </c>
      <c r="AK8" s="24" t="s">
        <v>101</v>
      </c>
    </row>
    <row r="9" spans="1:39" ht="12.95" customHeight="1" x14ac:dyDescent="0.2">
      <c r="A9" s="8" t="s">
        <v>99</v>
      </c>
      <c r="B9" s="9" t="s">
        <v>65</v>
      </c>
      <c r="C9" s="9" t="s">
        <v>51</v>
      </c>
      <c r="D9" s="18" t="str">
        <f t="shared" ref="D9:D40" si="0">TRIM(CONCATENATE(B9, " ",C9))</f>
        <v>SOMMER Josef</v>
      </c>
      <c r="E9" s="43" t="s">
        <v>170</v>
      </c>
      <c r="F9" s="59">
        <v>27002</v>
      </c>
      <c r="G9" s="59">
        <v>45195</v>
      </c>
      <c r="H9" s="20">
        <f t="shared" ref="H9:H18" si="1">IF(OR(F9="",G9=""),0,G9-F9)</f>
        <v>18193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100</v>
      </c>
      <c r="R9" s="9">
        <v>0</v>
      </c>
      <c r="S9" s="9">
        <v>0</v>
      </c>
      <c r="T9" s="9">
        <v>0</v>
      </c>
      <c r="U9" s="20">
        <f t="shared" ref="U9:U40" si="2">IF(A9="x",SUM(I9:T9),0)</f>
        <v>100</v>
      </c>
      <c r="V9" s="9">
        <v>300</v>
      </c>
      <c r="W9" s="9">
        <v>300</v>
      </c>
      <c r="X9" s="9">
        <v>300</v>
      </c>
      <c r="Y9" s="9"/>
      <c r="Z9" s="9">
        <v>300</v>
      </c>
      <c r="AA9" s="9"/>
      <c r="AB9" s="43"/>
      <c r="AC9" s="43"/>
      <c r="AD9" s="43"/>
      <c r="AE9" s="43"/>
      <c r="AF9" s="9"/>
      <c r="AG9" s="43">
        <v>300</v>
      </c>
      <c r="AH9" s="9"/>
      <c r="AI9" s="20">
        <f t="shared" ref="AI9:AI50" si="3">IF(A9="x",SUM(V9:AH9),0)</f>
        <v>1500</v>
      </c>
      <c r="AJ9" s="23">
        <f t="shared" ref="AJ9:AJ40" si="4">IF(A9="x",SUMIF(D:D,D9,H:H)+U9+AI9,0)</f>
        <v>24039</v>
      </c>
      <c r="AK9" s="25" t="s">
        <v>155</v>
      </c>
    </row>
    <row r="10" spans="1:39" ht="12.95" customHeight="1" x14ac:dyDescent="0.2">
      <c r="A10" s="11" t="s">
        <v>99</v>
      </c>
      <c r="B10" s="12" t="s">
        <v>17</v>
      </c>
      <c r="C10" s="12" t="s">
        <v>18</v>
      </c>
      <c r="D10" s="18" t="str">
        <f t="shared" si="0"/>
        <v>ERBLER Hubert</v>
      </c>
      <c r="E10" s="12" t="s">
        <v>113</v>
      </c>
      <c r="F10" s="59">
        <v>48157</v>
      </c>
      <c r="G10" s="103">
        <v>50140</v>
      </c>
      <c r="H10" s="20">
        <f t="shared" si="1"/>
        <v>1983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100</v>
      </c>
      <c r="Q10" s="12">
        <v>100</v>
      </c>
      <c r="R10" s="12">
        <v>0</v>
      </c>
      <c r="S10" s="12">
        <v>100</v>
      </c>
      <c r="T10" s="12">
        <v>0</v>
      </c>
      <c r="U10" s="20">
        <f t="shared" si="2"/>
        <v>300</v>
      </c>
      <c r="V10" s="12"/>
      <c r="W10" s="12"/>
      <c r="X10" s="12"/>
      <c r="Y10" s="12"/>
      <c r="Z10" s="12">
        <v>300</v>
      </c>
      <c r="AA10" s="12"/>
      <c r="AB10" s="44"/>
      <c r="AC10" s="44"/>
      <c r="AD10" s="44">
        <v>300</v>
      </c>
      <c r="AE10" s="44"/>
      <c r="AF10" s="12"/>
      <c r="AG10" s="44"/>
      <c r="AH10" s="12"/>
      <c r="AI10" s="20">
        <f t="shared" si="3"/>
        <v>600</v>
      </c>
      <c r="AJ10" s="23">
        <f t="shared" si="4"/>
        <v>23415</v>
      </c>
      <c r="AK10" s="40" t="s">
        <v>156</v>
      </c>
    </row>
    <row r="11" spans="1:39" ht="12.95" customHeight="1" x14ac:dyDescent="0.2">
      <c r="A11" s="11" t="s">
        <v>99</v>
      </c>
      <c r="B11" s="12" t="s">
        <v>84</v>
      </c>
      <c r="C11" s="12" t="s">
        <v>86</v>
      </c>
      <c r="D11" s="18" t="str">
        <f t="shared" si="0"/>
        <v>ZWICKL Hans</v>
      </c>
      <c r="E11" s="12" t="s">
        <v>339</v>
      </c>
      <c r="F11" s="59">
        <v>54883</v>
      </c>
      <c r="G11" s="93">
        <v>72965</v>
      </c>
      <c r="H11" s="20">
        <f t="shared" si="1"/>
        <v>18082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20">
        <f t="shared" si="2"/>
        <v>0</v>
      </c>
      <c r="V11" s="12">
        <v>300</v>
      </c>
      <c r="W11" s="12">
        <v>300</v>
      </c>
      <c r="X11" s="12">
        <v>300</v>
      </c>
      <c r="Y11" s="12">
        <v>300</v>
      </c>
      <c r="Z11" s="12">
        <v>300</v>
      </c>
      <c r="AA11" s="12">
        <v>300</v>
      </c>
      <c r="AB11" s="12">
        <v>300</v>
      </c>
      <c r="AC11" s="12">
        <v>300</v>
      </c>
      <c r="AD11" s="44">
        <v>300</v>
      </c>
      <c r="AE11" s="44">
        <v>300</v>
      </c>
      <c r="AF11" s="12">
        <v>300</v>
      </c>
      <c r="AG11" s="44">
        <v>300</v>
      </c>
      <c r="AH11" s="12"/>
      <c r="AI11" s="20">
        <f t="shared" si="3"/>
        <v>3600</v>
      </c>
      <c r="AJ11" s="23">
        <f t="shared" si="4"/>
        <v>21852</v>
      </c>
      <c r="AK11" s="26" t="s">
        <v>157</v>
      </c>
    </row>
    <row r="12" spans="1:39" ht="12.95" customHeight="1" x14ac:dyDescent="0.2">
      <c r="A12" s="11" t="s">
        <v>99</v>
      </c>
      <c r="B12" s="12" t="s">
        <v>324</v>
      </c>
      <c r="C12" s="12" t="s">
        <v>60</v>
      </c>
      <c r="D12" s="18" t="str">
        <f t="shared" si="0"/>
        <v>SCHMID Christian</v>
      </c>
      <c r="E12" s="44" t="s">
        <v>233</v>
      </c>
      <c r="F12" s="59">
        <v>11091</v>
      </c>
      <c r="G12" s="103">
        <v>17228</v>
      </c>
      <c r="H12" s="20">
        <f t="shared" si="1"/>
        <v>6137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100</v>
      </c>
      <c r="R12" s="12">
        <v>0</v>
      </c>
      <c r="S12" s="12">
        <v>0</v>
      </c>
      <c r="T12" s="12">
        <v>0</v>
      </c>
      <c r="U12" s="20">
        <f t="shared" si="2"/>
        <v>100</v>
      </c>
      <c r="V12" s="12">
        <v>300</v>
      </c>
      <c r="W12" s="12">
        <v>300</v>
      </c>
      <c r="X12" s="12"/>
      <c r="Y12" s="12"/>
      <c r="Z12" s="102">
        <v>300</v>
      </c>
      <c r="AA12" s="12"/>
      <c r="AB12" s="12">
        <v>300</v>
      </c>
      <c r="AC12" s="44"/>
      <c r="AD12" s="44">
        <v>300</v>
      </c>
      <c r="AE12" s="44"/>
      <c r="AF12" s="12"/>
      <c r="AG12" s="44">
        <v>300</v>
      </c>
      <c r="AH12" s="12"/>
      <c r="AI12" s="20">
        <f t="shared" si="3"/>
        <v>1800</v>
      </c>
      <c r="AJ12" s="23">
        <f t="shared" si="4"/>
        <v>21661</v>
      </c>
      <c r="AK12" s="27">
        <v>4</v>
      </c>
    </row>
    <row r="13" spans="1:39" ht="12.95" customHeight="1" x14ac:dyDescent="0.2">
      <c r="A13" s="11" t="s">
        <v>99</v>
      </c>
      <c r="B13" s="12" t="s">
        <v>134</v>
      </c>
      <c r="C13" s="12" t="s">
        <v>135</v>
      </c>
      <c r="D13" s="18" t="str">
        <f t="shared" si="0"/>
        <v>HELMHART Joachim</v>
      </c>
      <c r="E13" s="44" t="s">
        <v>228</v>
      </c>
      <c r="F13" s="59">
        <v>49132</v>
      </c>
      <c r="G13" s="29">
        <v>61080</v>
      </c>
      <c r="H13" s="20">
        <f t="shared" si="1"/>
        <v>11948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100</v>
      </c>
      <c r="O13" s="12">
        <v>0</v>
      </c>
      <c r="P13" s="12">
        <v>100</v>
      </c>
      <c r="Q13" s="12">
        <v>100</v>
      </c>
      <c r="R13" s="12">
        <v>100</v>
      </c>
      <c r="S13" s="12">
        <v>100</v>
      </c>
      <c r="T13" s="12">
        <v>100</v>
      </c>
      <c r="U13" s="20">
        <f t="shared" si="2"/>
        <v>600</v>
      </c>
      <c r="V13" s="12">
        <v>300</v>
      </c>
      <c r="W13" s="12">
        <v>300</v>
      </c>
      <c r="X13" s="12">
        <v>300</v>
      </c>
      <c r="Y13" s="12">
        <v>300</v>
      </c>
      <c r="Z13" s="12">
        <v>300</v>
      </c>
      <c r="AA13" s="12">
        <v>300</v>
      </c>
      <c r="AB13" s="12">
        <v>300</v>
      </c>
      <c r="AC13" s="12">
        <v>300</v>
      </c>
      <c r="AD13" s="44">
        <v>300</v>
      </c>
      <c r="AE13" s="44">
        <v>300</v>
      </c>
      <c r="AF13" s="12">
        <v>300</v>
      </c>
      <c r="AG13" s="44">
        <v>300</v>
      </c>
      <c r="AH13" s="12"/>
      <c r="AI13" s="20">
        <f t="shared" si="3"/>
        <v>3600</v>
      </c>
      <c r="AJ13" s="23">
        <f t="shared" si="4"/>
        <v>16148</v>
      </c>
      <c r="AK13" s="27">
        <v>5</v>
      </c>
      <c r="AL13" s="29"/>
    </row>
    <row r="14" spans="1:39" s="29" customFormat="1" ht="12.95" customHeight="1" x14ac:dyDescent="0.2">
      <c r="A14" s="60" t="s">
        <v>99</v>
      </c>
      <c r="B14" s="44" t="s">
        <v>201</v>
      </c>
      <c r="C14" s="44" t="s">
        <v>202</v>
      </c>
      <c r="D14" s="18" t="str">
        <f t="shared" si="0"/>
        <v>HLUPIC Drago</v>
      </c>
      <c r="E14" s="44" t="s">
        <v>209</v>
      </c>
      <c r="F14" s="59">
        <v>54547</v>
      </c>
      <c r="G14" s="29">
        <v>67272</v>
      </c>
      <c r="H14" s="20">
        <f t="shared" si="1"/>
        <v>12725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100</v>
      </c>
      <c r="S14" s="44">
        <v>0</v>
      </c>
      <c r="T14" s="44">
        <v>0</v>
      </c>
      <c r="U14" s="20">
        <f t="shared" si="2"/>
        <v>100</v>
      </c>
      <c r="V14" s="44">
        <v>300</v>
      </c>
      <c r="W14" s="44">
        <v>300</v>
      </c>
      <c r="X14" s="44">
        <v>300</v>
      </c>
      <c r="Y14" s="90"/>
      <c r="Z14" s="44"/>
      <c r="AA14" s="44"/>
      <c r="AB14" s="44"/>
      <c r="AC14" s="44"/>
      <c r="AD14" s="44"/>
      <c r="AE14" s="44">
        <v>300</v>
      </c>
      <c r="AF14" s="44">
        <v>300</v>
      </c>
      <c r="AG14" s="44">
        <v>300</v>
      </c>
      <c r="AH14" s="44"/>
      <c r="AI14" s="20">
        <f t="shared" si="3"/>
        <v>1800</v>
      </c>
      <c r="AJ14" s="23">
        <f t="shared" si="4"/>
        <v>14625</v>
      </c>
      <c r="AK14" s="42">
        <v>6</v>
      </c>
    </row>
    <row r="15" spans="1:39" ht="12.95" customHeight="1" x14ac:dyDescent="0.2">
      <c r="A15" s="11" t="s">
        <v>99</v>
      </c>
      <c r="B15" s="12" t="s">
        <v>35</v>
      </c>
      <c r="C15" s="12" t="s">
        <v>36</v>
      </c>
      <c r="D15" s="18" t="str">
        <f t="shared" si="0"/>
        <v>KREPP Uwe</v>
      </c>
      <c r="E15" s="12" t="s">
        <v>114</v>
      </c>
      <c r="F15" s="90">
        <v>115015</v>
      </c>
      <c r="G15" s="103">
        <v>122082</v>
      </c>
      <c r="H15" s="20">
        <f t="shared" si="1"/>
        <v>7067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20">
        <f t="shared" si="2"/>
        <v>0</v>
      </c>
      <c r="V15" s="12"/>
      <c r="W15" s="12"/>
      <c r="X15" s="12"/>
      <c r="Y15" s="12"/>
      <c r="Z15" s="12"/>
      <c r="AA15" s="12"/>
      <c r="AB15" s="44"/>
      <c r="AC15" s="44"/>
      <c r="AD15" s="44"/>
      <c r="AE15" s="44"/>
      <c r="AF15" s="12"/>
      <c r="AG15" s="44"/>
      <c r="AH15" s="12"/>
      <c r="AI15" s="20">
        <f t="shared" si="3"/>
        <v>0</v>
      </c>
      <c r="AJ15" s="23">
        <f t="shared" si="4"/>
        <v>12295</v>
      </c>
      <c r="AK15" s="27">
        <v>7</v>
      </c>
    </row>
    <row r="16" spans="1:39" s="29" customFormat="1" ht="12.95" customHeight="1" x14ac:dyDescent="0.2">
      <c r="A16" s="60" t="s">
        <v>99</v>
      </c>
      <c r="B16" s="44" t="s">
        <v>59</v>
      </c>
      <c r="C16" s="44" t="s">
        <v>60</v>
      </c>
      <c r="D16" s="18" t="str">
        <f t="shared" si="0"/>
        <v>SCHNEIDER Christian</v>
      </c>
      <c r="E16" s="44" t="s">
        <v>263</v>
      </c>
      <c r="F16" s="59">
        <v>6248</v>
      </c>
      <c r="G16" s="103">
        <v>16291</v>
      </c>
      <c r="H16" s="20">
        <f t="shared" si="1"/>
        <v>10043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20">
        <f t="shared" si="2"/>
        <v>0</v>
      </c>
      <c r="V16" s="44">
        <v>300</v>
      </c>
      <c r="W16" s="44">
        <v>300</v>
      </c>
      <c r="X16" s="44"/>
      <c r="Y16" s="44"/>
      <c r="Z16" s="44">
        <v>300</v>
      </c>
      <c r="AA16" s="44">
        <v>300</v>
      </c>
      <c r="AB16" s="44">
        <v>300</v>
      </c>
      <c r="AC16" s="44">
        <v>300</v>
      </c>
      <c r="AD16" s="44">
        <v>300</v>
      </c>
      <c r="AE16" s="44"/>
      <c r="AF16" s="44"/>
      <c r="AG16" s="44"/>
      <c r="AH16" s="44"/>
      <c r="AI16" s="20">
        <f t="shared" si="3"/>
        <v>2100</v>
      </c>
      <c r="AJ16" s="23">
        <f t="shared" si="4"/>
        <v>12143</v>
      </c>
      <c r="AK16" s="42">
        <v>8</v>
      </c>
    </row>
    <row r="17" spans="1:37" s="29" customFormat="1" ht="12.95" customHeight="1" x14ac:dyDescent="0.2">
      <c r="A17" s="11" t="s">
        <v>99</v>
      </c>
      <c r="B17" s="12" t="s">
        <v>223</v>
      </c>
      <c r="C17" s="12" t="s">
        <v>51</v>
      </c>
      <c r="D17" s="18" t="str">
        <f t="shared" si="0"/>
        <v>WÖRNTNER Josef</v>
      </c>
      <c r="E17" s="44" t="s">
        <v>348</v>
      </c>
      <c r="F17" s="59">
        <v>63820</v>
      </c>
      <c r="G17" s="103">
        <v>75581</v>
      </c>
      <c r="H17" s="20">
        <f t="shared" si="1"/>
        <v>11761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20">
        <f t="shared" si="2"/>
        <v>0</v>
      </c>
      <c r="V17" s="12"/>
      <c r="W17" s="12"/>
      <c r="X17" s="12"/>
      <c r="Y17" s="12"/>
      <c r="Z17" s="12"/>
      <c r="AA17" s="12">
        <v>300</v>
      </c>
      <c r="AB17" s="44"/>
      <c r="AC17" s="44"/>
      <c r="AD17" s="44"/>
      <c r="AE17" s="44"/>
      <c r="AF17" s="12"/>
      <c r="AG17" s="44"/>
      <c r="AH17" s="12"/>
      <c r="AI17" s="20">
        <f t="shared" si="3"/>
        <v>300</v>
      </c>
      <c r="AJ17" s="23">
        <f t="shared" si="4"/>
        <v>12061</v>
      </c>
      <c r="AK17" s="27">
        <v>9</v>
      </c>
    </row>
    <row r="18" spans="1:37" ht="12.95" customHeight="1" x14ac:dyDescent="0.2">
      <c r="A18" s="11" t="s">
        <v>99</v>
      </c>
      <c r="B18" s="12" t="s">
        <v>184</v>
      </c>
      <c r="C18" s="12" t="s">
        <v>185</v>
      </c>
      <c r="D18" s="18" t="str">
        <f t="shared" si="0"/>
        <v>MAIR Erwin</v>
      </c>
      <c r="E18" s="44" t="s">
        <v>186</v>
      </c>
      <c r="F18" s="59">
        <v>67100</v>
      </c>
      <c r="G18" s="103">
        <v>78250</v>
      </c>
      <c r="H18" s="20">
        <f t="shared" si="1"/>
        <v>11150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20">
        <f t="shared" si="2"/>
        <v>0</v>
      </c>
      <c r="V18" s="12"/>
      <c r="W18" s="12"/>
      <c r="X18" s="12"/>
      <c r="Y18" s="12"/>
      <c r="Z18" s="12"/>
      <c r="AA18" s="12"/>
      <c r="AB18" s="44"/>
      <c r="AC18" s="44"/>
      <c r="AD18" s="44">
        <v>300</v>
      </c>
      <c r="AE18" s="44">
        <v>300</v>
      </c>
      <c r="AF18" s="12"/>
      <c r="AG18" s="44"/>
      <c r="AH18" s="12"/>
      <c r="AI18" s="20">
        <f t="shared" si="3"/>
        <v>600</v>
      </c>
      <c r="AJ18" s="23">
        <f t="shared" si="4"/>
        <v>11750</v>
      </c>
      <c r="AK18" s="27">
        <v>10</v>
      </c>
    </row>
    <row r="19" spans="1:37" ht="12.95" customHeight="1" x14ac:dyDescent="0.2">
      <c r="A19" s="11" t="s">
        <v>99</v>
      </c>
      <c r="B19" s="12" t="s">
        <v>194</v>
      </c>
      <c r="C19" s="12" t="s">
        <v>12</v>
      </c>
      <c r="D19" s="18" t="str">
        <f t="shared" si="0"/>
        <v>WIESBAUER Ewald</v>
      </c>
      <c r="E19" s="12" t="s">
        <v>196</v>
      </c>
      <c r="F19" s="59">
        <v>28713</v>
      </c>
      <c r="G19" s="59">
        <v>32830</v>
      </c>
      <c r="H19" s="20">
        <f>IF(OR(126="",G19=""),0,G19-F19)</f>
        <v>4117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100</v>
      </c>
      <c r="Q19" s="12">
        <v>100</v>
      </c>
      <c r="R19" s="12">
        <v>0</v>
      </c>
      <c r="S19" s="12">
        <v>100</v>
      </c>
      <c r="T19" s="12">
        <v>0</v>
      </c>
      <c r="U19" s="20">
        <f t="shared" si="2"/>
        <v>300</v>
      </c>
      <c r="V19" s="12"/>
      <c r="W19" s="12"/>
      <c r="X19" s="12">
        <v>300</v>
      </c>
      <c r="Y19" s="12">
        <v>300</v>
      </c>
      <c r="Z19" s="12"/>
      <c r="AA19" s="12">
        <v>300</v>
      </c>
      <c r="AB19" s="44"/>
      <c r="AC19" s="44"/>
      <c r="AD19" s="44"/>
      <c r="AE19" s="44"/>
      <c r="AF19" s="12"/>
      <c r="AG19" s="44"/>
      <c r="AH19" s="12"/>
      <c r="AI19" s="20">
        <f t="shared" si="3"/>
        <v>900</v>
      </c>
      <c r="AJ19" s="23">
        <f t="shared" si="4"/>
        <v>11151</v>
      </c>
      <c r="AK19" s="79">
        <v>11</v>
      </c>
    </row>
    <row r="20" spans="1:37" ht="12.95" customHeight="1" x14ac:dyDescent="0.2">
      <c r="A20" s="11" t="s">
        <v>99</v>
      </c>
      <c r="B20" s="12" t="s">
        <v>167</v>
      </c>
      <c r="C20" s="12" t="s">
        <v>168</v>
      </c>
      <c r="D20" s="18" t="str">
        <f t="shared" si="0"/>
        <v>RÖSNER Manfred</v>
      </c>
      <c r="E20" s="44" t="s">
        <v>199</v>
      </c>
      <c r="F20" s="90">
        <v>15166</v>
      </c>
      <c r="G20" s="90">
        <v>19498</v>
      </c>
      <c r="H20" s="20">
        <f>IF(OR(F20="",G20=""),0,G20-F20)</f>
        <v>4332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20">
        <f t="shared" si="2"/>
        <v>0</v>
      </c>
      <c r="V20" s="12"/>
      <c r="W20" s="12"/>
      <c r="X20" s="12"/>
      <c r="Y20" s="12"/>
      <c r="Z20" s="12"/>
      <c r="AA20" s="12"/>
      <c r="AB20" s="44"/>
      <c r="AC20" s="44"/>
      <c r="AD20" s="44"/>
      <c r="AE20" s="44"/>
      <c r="AF20" s="12"/>
      <c r="AG20" s="44"/>
      <c r="AH20" s="12"/>
      <c r="AI20" s="20">
        <f t="shared" si="3"/>
        <v>0</v>
      </c>
      <c r="AJ20" s="23">
        <f t="shared" si="4"/>
        <v>10971</v>
      </c>
      <c r="AK20" s="27">
        <v>12</v>
      </c>
    </row>
    <row r="21" spans="1:37" ht="12.95" customHeight="1" x14ac:dyDescent="0.2">
      <c r="A21" s="11" t="s">
        <v>99</v>
      </c>
      <c r="B21" s="12" t="s">
        <v>253</v>
      </c>
      <c r="C21" s="12" t="s">
        <v>249</v>
      </c>
      <c r="D21" s="18" t="str">
        <f t="shared" si="0"/>
        <v>BRANDSTETTER Gerald</v>
      </c>
      <c r="E21" s="44" t="s">
        <v>208</v>
      </c>
      <c r="F21" s="59">
        <v>42330</v>
      </c>
      <c r="G21" s="43">
        <v>43330</v>
      </c>
      <c r="H21" s="20">
        <f>IF(OR(G21="",F21=""),0,G21-F21)</f>
        <v>1000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20">
        <f t="shared" si="2"/>
        <v>0</v>
      </c>
      <c r="V21" s="12">
        <v>300</v>
      </c>
      <c r="W21" s="12"/>
      <c r="X21" s="12"/>
      <c r="Y21" s="13"/>
      <c r="Z21" s="12">
        <v>300</v>
      </c>
      <c r="AA21" s="12">
        <v>300</v>
      </c>
      <c r="AB21" s="12">
        <v>300</v>
      </c>
      <c r="AC21" s="44"/>
      <c r="AD21" s="44"/>
      <c r="AE21" s="44"/>
      <c r="AF21" s="12"/>
      <c r="AG21" s="44"/>
      <c r="AH21" s="12"/>
      <c r="AI21" s="20">
        <f t="shared" si="3"/>
        <v>1200</v>
      </c>
      <c r="AJ21" s="23">
        <f t="shared" si="4"/>
        <v>9517</v>
      </c>
      <c r="AK21" s="27">
        <v>13</v>
      </c>
    </row>
    <row r="22" spans="1:37" ht="12.95" customHeight="1" x14ac:dyDescent="0.2">
      <c r="A22" s="11" t="s">
        <v>99</v>
      </c>
      <c r="B22" s="12" t="s">
        <v>72</v>
      </c>
      <c r="C22" s="12" t="s">
        <v>60</v>
      </c>
      <c r="D22" s="18" t="str">
        <f t="shared" si="0"/>
        <v>STEINHUBER Christian</v>
      </c>
      <c r="E22" s="80" t="s">
        <v>323</v>
      </c>
      <c r="F22" s="99">
        <v>810</v>
      </c>
      <c r="G22" s="59">
        <v>8379</v>
      </c>
      <c r="H22" s="20">
        <f>IF(OR(F22="",G22=""),0,G22-F22)</f>
        <v>7569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20">
        <f t="shared" si="2"/>
        <v>0</v>
      </c>
      <c r="V22" s="12">
        <v>300</v>
      </c>
      <c r="W22" s="12"/>
      <c r="X22" s="12"/>
      <c r="Y22" s="12">
        <v>300</v>
      </c>
      <c r="Z22" s="12">
        <v>300</v>
      </c>
      <c r="AA22" s="12"/>
      <c r="AB22" s="12">
        <v>300</v>
      </c>
      <c r="AC22" s="12">
        <v>300</v>
      </c>
      <c r="AD22" s="44">
        <v>300</v>
      </c>
      <c r="AE22" s="44"/>
      <c r="AF22" s="12"/>
      <c r="AG22" s="44"/>
      <c r="AH22" s="12"/>
      <c r="AI22" s="20">
        <f t="shared" si="3"/>
        <v>1800</v>
      </c>
      <c r="AJ22" s="23">
        <f t="shared" si="4"/>
        <v>9369</v>
      </c>
      <c r="AK22" s="78">
        <v>14</v>
      </c>
    </row>
    <row r="23" spans="1:37" ht="13.15" customHeight="1" x14ac:dyDescent="0.2">
      <c r="A23" s="11" t="s">
        <v>99</v>
      </c>
      <c r="B23" s="12" t="s">
        <v>254</v>
      </c>
      <c r="C23" s="12" t="s">
        <v>60</v>
      </c>
      <c r="D23" s="18" t="str">
        <f t="shared" si="0"/>
        <v>HADERER Christian</v>
      </c>
      <c r="E23" s="12" t="s">
        <v>251</v>
      </c>
      <c r="F23" s="59">
        <v>43867</v>
      </c>
      <c r="G23" s="90">
        <v>50867</v>
      </c>
      <c r="H23" s="20">
        <f>IF(OR(G23="",F23=""),0,G23-F23)</f>
        <v>7000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20">
        <f t="shared" si="2"/>
        <v>0</v>
      </c>
      <c r="V23" s="12"/>
      <c r="W23" s="12"/>
      <c r="X23" s="12"/>
      <c r="Y23" s="12"/>
      <c r="Z23" s="12"/>
      <c r="AA23" s="12">
        <v>300</v>
      </c>
      <c r="AB23" s="44"/>
      <c r="AC23" s="44"/>
      <c r="AD23" s="44"/>
      <c r="AE23" s="44"/>
      <c r="AF23" s="12"/>
      <c r="AG23" s="44"/>
      <c r="AH23" s="12"/>
      <c r="AI23" s="20">
        <f t="shared" si="3"/>
        <v>300</v>
      </c>
      <c r="AJ23" s="23">
        <f t="shared" si="4"/>
        <v>9300</v>
      </c>
      <c r="AK23" s="27">
        <v>15</v>
      </c>
    </row>
    <row r="24" spans="1:37" ht="12.95" customHeight="1" x14ac:dyDescent="0.2">
      <c r="A24" s="11" t="s">
        <v>99</v>
      </c>
      <c r="B24" s="12" t="s">
        <v>15</v>
      </c>
      <c r="C24" s="12" t="s">
        <v>16</v>
      </c>
      <c r="D24" s="18" t="str">
        <f t="shared" si="0"/>
        <v>EGGERTSBERGER Helmut</v>
      </c>
      <c r="E24" s="44" t="s">
        <v>169</v>
      </c>
      <c r="F24" s="59">
        <v>17500</v>
      </c>
      <c r="G24" s="59">
        <v>25000</v>
      </c>
      <c r="H24" s="20">
        <f t="shared" ref="H24:H37" si="5">IF(OR(F24="",G24=""),0,G24-F24)</f>
        <v>7500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20">
        <f t="shared" si="2"/>
        <v>0</v>
      </c>
      <c r="V24" s="12">
        <v>300</v>
      </c>
      <c r="W24" s="12"/>
      <c r="X24" s="12"/>
      <c r="Y24" s="12">
        <v>300</v>
      </c>
      <c r="Z24" s="12">
        <v>300</v>
      </c>
      <c r="AA24" s="12">
        <v>300</v>
      </c>
      <c r="AB24" s="44"/>
      <c r="AC24" s="44"/>
      <c r="AD24" s="44"/>
      <c r="AE24" s="44"/>
      <c r="AF24" s="12">
        <v>300</v>
      </c>
      <c r="AG24" s="44"/>
      <c r="AH24" s="12"/>
      <c r="AI24" s="20">
        <f t="shared" si="3"/>
        <v>1500</v>
      </c>
      <c r="AJ24" s="23">
        <f t="shared" si="4"/>
        <v>9000</v>
      </c>
      <c r="AK24" s="79">
        <v>16</v>
      </c>
    </row>
    <row r="25" spans="1:37" ht="12.95" customHeight="1" x14ac:dyDescent="0.2">
      <c r="A25" s="11" t="s">
        <v>99</v>
      </c>
      <c r="B25" s="12" t="s">
        <v>81</v>
      </c>
      <c r="C25" s="12" t="s">
        <v>82</v>
      </c>
      <c r="D25" s="18" t="str">
        <f t="shared" si="0"/>
        <v>ZAMBELLI Benito</v>
      </c>
      <c r="E25" s="44" t="s">
        <v>271</v>
      </c>
      <c r="F25" s="59">
        <v>44522</v>
      </c>
      <c r="G25" s="59">
        <v>50191</v>
      </c>
      <c r="H25" s="20">
        <f t="shared" si="5"/>
        <v>5669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20">
        <f t="shared" si="2"/>
        <v>0</v>
      </c>
      <c r="V25" s="12">
        <v>300</v>
      </c>
      <c r="W25" s="12">
        <v>300</v>
      </c>
      <c r="X25" s="12">
        <v>300</v>
      </c>
      <c r="Y25" s="13"/>
      <c r="Z25" s="12">
        <v>300</v>
      </c>
      <c r="AA25" s="12">
        <v>300</v>
      </c>
      <c r="AB25" s="44"/>
      <c r="AC25" s="12">
        <v>300</v>
      </c>
      <c r="AD25" s="44">
        <v>300</v>
      </c>
      <c r="AE25" s="44">
        <v>300</v>
      </c>
      <c r="AF25" s="12">
        <v>300</v>
      </c>
      <c r="AG25" s="44">
        <v>300</v>
      </c>
      <c r="AH25" s="12"/>
      <c r="AI25" s="20">
        <f t="shared" si="3"/>
        <v>3000</v>
      </c>
      <c r="AJ25" s="23">
        <f t="shared" si="4"/>
        <v>8909</v>
      </c>
      <c r="AK25" s="27">
        <v>17</v>
      </c>
    </row>
    <row r="26" spans="1:37" ht="12.95" customHeight="1" x14ac:dyDescent="0.2">
      <c r="A26" s="11" t="s">
        <v>99</v>
      </c>
      <c r="B26" s="12" t="s">
        <v>50</v>
      </c>
      <c r="C26" s="12" t="s">
        <v>51</v>
      </c>
      <c r="D26" s="18" t="str">
        <f t="shared" si="0"/>
        <v>PAST Josef</v>
      </c>
      <c r="E26" s="12" t="s">
        <v>331</v>
      </c>
      <c r="F26" s="59">
        <v>16110</v>
      </c>
      <c r="G26" s="59">
        <v>19478</v>
      </c>
      <c r="H26" s="20">
        <f t="shared" si="5"/>
        <v>3368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20">
        <f t="shared" si="2"/>
        <v>0</v>
      </c>
      <c r="V26" s="12"/>
      <c r="W26" s="12"/>
      <c r="X26" s="12">
        <v>300</v>
      </c>
      <c r="Y26" s="12"/>
      <c r="Z26" s="12"/>
      <c r="AA26" s="12"/>
      <c r="AB26" s="44"/>
      <c r="AC26" s="44"/>
      <c r="AD26" s="44"/>
      <c r="AE26" s="44"/>
      <c r="AF26" s="12"/>
      <c r="AG26" s="44"/>
      <c r="AH26" s="12"/>
      <c r="AI26" s="20">
        <f t="shared" si="3"/>
        <v>300</v>
      </c>
      <c r="AJ26" s="23">
        <f t="shared" si="4"/>
        <v>8648</v>
      </c>
      <c r="AK26" s="27">
        <v>18</v>
      </c>
    </row>
    <row r="27" spans="1:37" ht="12.95" customHeight="1" x14ac:dyDescent="0.2">
      <c r="A27" s="11" t="s">
        <v>99</v>
      </c>
      <c r="B27" s="12" t="s">
        <v>255</v>
      </c>
      <c r="C27" s="12" t="s">
        <v>8</v>
      </c>
      <c r="D27" s="18" t="str">
        <f t="shared" si="0"/>
        <v>SCHLEICHER Walter</v>
      </c>
      <c r="E27" s="44" t="s">
        <v>264</v>
      </c>
      <c r="F27" s="90">
        <v>25100</v>
      </c>
      <c r="G27" s="90">
        <v>32379</v>
      </c>
      <c r="H27" s="20">
        <f t="shared" si="5"/>
        <v>7279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20">
        <f t="shared" si="2"/>
        <v>0</v>
      </c>
      <c r="V27" s="12"/>
      <c r="W27" s="12"/>
      <c r="X27" s="12">
        <v>300</v>
      </c>
      <c r="Y27" s="12"/>
      <c r="Z27" s="12"/>
      <c r="AA27" s="12">
        <v>300</v>
      </c>
      <c r="AB27" s="12">
        <v>300</v>
      </c>
      <c r="AC27" s="12">
        <v>300</v>
      </c>
      <c r="AD27" s="44"/>
      <c r="AE27" s="44"/>
      <c r="AF27" s="12"/>
      <c r="AG27" s="44"/>
      <c r="AH27" s="12"/>
      <c r="AI27" s="20">
        <f t="shared" si="3"/>
        <v>1200</v>
      </c>
      <c r="AJ27" s="23">
        <f t="shared" si="4"/>
        <v>8479</v>
      </c>
      <c r="AK27" s="27">
        <v>19</v>
      </c>
    </row>
    <row r="28" spans="1:37" ht="12.95" customHeight="1" x14ac:dyDescent="0.2">
      <c r="A28" s="11" t="s">
        <v>99</v>
      </c>
      <c r="B28" s="12" t="s">
        <v>64</v>
      </c>
      <c r="C28" s="12" t="s">
        <v>63</v>
      </c>
      <c r="D28" s="18" t="str">
        <f t="shared" si="0"/>
        <v>SCHÜTZ Heinz</v>
      </c>
      <c r="E28" s="12" t="s">
        <v>330</v>
      </c>
      <c r="F28" s="59">
        <v>20781</v>
      </c>
      <c r="G28" s="59">
        <v>26588</v>
      </c>
      <c r="H28" s="20">
        <f t="shared" si="5"/>
        <v>5807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100</v>
      </c>
      <c r="T28" s="12">
        <v>0</v>
      </c>
      <c r="U28" s="20">
        <f t="shared" si="2"/>
        <v>100</v>
      </c>
      <c r="V28" s="12">
        <v>300</v>
      </c>
      <c r="W28" s="12"/>
      <c r="X28" s="12">
        <v>300</v>
      </c>
      <c r="Y28" s="12">
        <v>300</v>
      </c>
      <c r="Z28" s="12">
        <v>300</v>
      </c>
      <c r="AA28" s="12">
        <v>300</v>
      </c>
      <c r="AB28" s="44"/>
      <c r="AC28" s="44"/>
      <c r="AD28" s="44"/>
      <c r="AE28" s="44">
        <v>300</v>
      </c>
      <c r="AF28" s="12"/>
      <c r="AG28" s="44">
        <v>300</v>
      </c>
      <c r="AH28" s="12"/>
      <c r="AI28" s="20">
        <f t="shared" si="3"/>
        <v>2100</v>
      </c>
      <c r="AJ28" s="23">
        <f t="shared" si="4"/>
        <v>8178</v>
      </c>
      <c r="AK28" s="27">
        <v>20</v>
      </c>
    </row>
    <row r="29" spans="1:37" ht="12.95" customHeight="1" x14ac:dyDescent="0.2">
      <c r="A29" s="11" t="s">
        <v>99</v>
      </c>
      <c r="B29" s="12" t="s">
        <v>11</v>
      </c>
      <c r="C29" s="12" t="s">
        <v>12</v>
      </c>
      <c r="D29" s="18" t="str">
        <f t="shared" si="0"/>
        <v>DOBLHOFER Ewald</v>
      </c>
      <c r="E29" s="12" t="s">
        <v>166</v>
      </c>
      <c r="F29" s="103">
        <v>81700</v>
      </c>
      <c r="G29" s="103">
        <v>86505</v>
      </c>
      <c r="H29" s="20">
        <f t="shared" si="5"/>
        <v>4805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20">
        <f t="shared" si="2"/>
        <v>0</v>
      </c>
      <c r="V29" s="12"/>
      <c r="W29" s="12">
        <v>300</v>
      </c>
      <c r="X29" s="12">
        <v>300</v>
      </c>
      <c r="Y29" s="12"/>
      <c r="Z29" s="12"/>
      <c r="AA29" s="12">
        <v>300</v>
      </c>
      <c r="AB29" s="44"/>
      <c r="AC29" s="12">
        <v>300</v>
      </c>
      <c r="AD29" s="44"/>
      <c r="AE29" s="44">
        <v>300</v>
      </c>
      <c r="AF29" s="12"/>
      <c r="AG29" s="44">
        <v>300</v>
      </c>
      <c r="AH29" s="12"/>
      <c r="AI29" s="20">
        <f t="shared" si="3"/>
        <v>1800</v>
      </c>
      <c r="AJ29" s="23">
        <f t="shared" si="4"/>
        <v>8096</v>
      </c>
      <c r="AK29" s="27">
        <v>21</v>
      </c>
    </row>
    <row r="30" spans="1:37" ht="12.95" customHeight="1" x14ac:dyDescent="0.2">
      <c r="A30" s="11" t="s">
        <v>99</v>
      </c>
      <c r="B30" s="12" t="s">
        <v>68</v>
      </c>
      <c r="C30" s="12" t="s">
        <v>70</v>
      </c>
      <c r="D30" s="18" t="str">
        <f t="shared" si="0"/>
        <v>STEINER Hugo</v>
      </c>
      <c r="E30" s="12" t="s">
        <v>321</v>
      </c>
      <c r="F30" s="59">
        <v>20878</v>
      </c>
      <c r="G30" s="59">
        <v>23878</v>
      </c>
      <c r="H30" s="20">
        <f t="shared" si="5"/>
        <v>3000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20">
        <f t="shared" si="2"/>
        <v>0</v>
      </c>
      <c r="V30" s="12"/>
      <c r="W30" s="12"/>
      <c r="X30" s="12">
        <v>300</v>
      </c>
      <c r="Y30" s="12"/>
      <c r="Z30" s="12"/>
      <c r="AA30" s="12"/>
      <c r="AB30" s="12">
        <v>300</v>
      </c>
      <c r="AC30" s="12">
        <v>300</v>
      </c>
      <c r="AD30" s="44"/>
      <c r="AE30" s="44"/>
      <c r="AF30" s="12"/>
      <c r="AG30" s="44">
        <v>300</v>
      </c>
      <c r="AH30" s="12"/>
      <c r="AI30" s="20">
        <f t="shared" si="3"/>
        <v>1200</v>
      </c>
      <c r="AJ30" s="23">
        <f t="shared" si="4"/>
        <v>7254</v>
      </c>
      <c r="AK30" s="27">
        <v>22</v>
      </c>
    </row>
    <row r="31" spans="1:37" ht="12.95" customHeight="1" x14ac:dyDescent="0.2">
      <c r="A31" s="11" t="s">
        <v>99</v>
      </c>
      <c r="B31" s="12" t="s">
        <v>25</v>
      </c>
      <c r="C31" s="12" t="s">
        <v>26</v>
      </c>
      <c r="D31" s="49" t="str">
        <f t="shared" si="0"/>
        <v>HOFLEHNER Karl Heinz</v>
      </c>
      <c r="E31" s="12" t="s">
        <v>137</v>
      </c>
      <c r="F31" s="43">
        <v>61724</v>
      </c>
      <c r="G31" s="59">
        <v>65578</v>
      </c>
      <c r="H31" s="20">
        <f t="shared" si="5"/>
        <v>3854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20">
        <f t="shared" si="2"/>
        <v>0</v>
      </c>
      <c r="V31" s="12">
        <v>300</v>
      </c>
      <c r="W31" s="12"/>
      <c r="X31" s="12"/>
      <c r="Y31" s="13"/>
      <c r="Z31" s="9"/>
      <c r="AA31" s="12"/>
      <c r="AB31" s="44"/>
      <c r="AC31" s="44"/>
      <c r="AD31" s="44"/>
      <c r="AE31" s="44"/>
      <c r="AF31" s="12"/>
      <c r="AG31" s="44"/>
      <c r="AH31" s="12"/>
      <c r="AI31" s="20">
        <f t="shared" si="3"/>
        <v>300</v>
      </c>
      <c r="AJ31" s="23">
        <f t="shared" si="4"/>
        <v>6691</v>
      </c>
      <c r="AK31" s="27">
        <v>23</v>
      </c>
    </row>
    <row r="32" spans="1:37" ht="12.95" customHeight="1" x14ac:dyDescent="0.2">
      <c r="A32" s="11" t="s">
        <v>99</v>
      </c>
      <c r="B32" s="12" t="s">
        <v>45</v>
      </c>
      <c r="C32" s="12" t="s">
        <v>46</v>
      </c>
      <c r="D32" s="18" t="str">
        <f t="shared" si="0"/>
        <v>MATZINGER Ing. Wolfgang</v>
      </c>
      <c r="E32" s="12" t="s">
        <v>106</v>
      </c>
      <c r="F32" s="90">
        <v>109945</v>
      </c>
      <c r="G32" s="90">
        <v>115600</v>
      </c>
      <c r="H32" s="20">
        <f t="shared" si="5"/>
        <v>5655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100</v>
      </c>
      <c r="R32" s="12">
        <v>0</v>
      </c>
      <c r="S32" s="12">
        <v>0</v>
      </c>
      <c r="T32" s="12">
        <v>0</v>
      </c>
      <c r="U32" s="20">
        <f t="shared" si="2"/>
        <v>100</v>
      </c>
      <c r="V32" s="12"/>
      <c r="W32" s="12">
        <v>300</v>
      </c>
      <c r="X32" s="12"/>
      <c r="Y32" s="12"/>
      <c r="Z32" s="9"/>
      <c r="AA32" s="12">
        <v>300</v>
      </c>
      <c r="AB32" s="44"/>
      <c r="AC32" s="44"/>
      <c r="AD32" s="44"/>
      <c r="AE32" s="44">
        <v>300</v>
      </c>
      <c r="AF32" s="12"/>
      <c r="AG32" s="44"/>
      <c r="AH32" s="12"/>
      <c r="AI32" s="20">
        <f t="shared" si="3"/>
        <v>900</v>
      </c>
      <c r="AJ32" s="23">
        <f t="shared" si="4"/>
        <v>6655</v>
      </c>
      <c r="AK32" s="27">
        <v>24</v>
      </c>
    </row>
    <row r="33" spans="1:38" ht="12.95" customHeight="1" x14ac:dyDescent="0.2">
      <c r="A33" s="11" t="s">
        <v>99</v>
      </c>
      <c r="B33" s="12" t="s">
        <v>268</v>
      </c>
      <c r="C33" s="12" t="s">
        <v>8</v>
      </c>
      <c r="D33" s="18" t="str">
        <f t="shared" si="0"/>
        <v>REINHARDT Walter</v>
      </c>
      <c r="E33" s="44" t="s">
        <v>269</v>
      </c>
      <c r="F33" s="59">
        <v>12600</v>
      </c>
      <c r="G33" s="59">
        <v>17626</v>
      </c>
      <c r="H33" s="20">
        <f t="shared" si="5"/>
        <v>5026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100</v>
      </c>
      <c r="Q33" s="12">
        <v>100</v>
      </c>
      <c r="R33" s="12">
        <v>100</v>
      </c>
      <c r="S33" s="12">
        <v>0</v>
      </c>
      <c r="T33" s="12">
        <v>0</v>
      </c>
      <c r="U33" s="20">
        <f t="shared" si="2"/>
        <v>300</v>
      </c>
      <c r="V33" s="12"/>
      <c r="W33" s="12"/>
      <c r="X33" s="12"/>
      <c r="Y33" s="12">
        <v>300</v>
      </c>
      <c r="Z33" s="9"/>
      <c r="AA33" s="12"/>
      <c r="AB33" s="44"/>
      <c r="AC33" s="12">
        <v>300</v>
      </c>
      <c r="AD33" s="44"/>
      <c r="AE33" s="44">
        <v>300</v>
      </c>
      <c r="AF33" s="12">
        <v>300</v>
      </c>
      <c r="AG33" s="44"/>
      <c r="AH33" s="12"/>
      <c r="AI33" s="20">
        <f t="shared" si="3"/>
        <v>1200</v>
      </c>
      <c r="AJ33" s="23">
        <f t="shared" si="4"/>
        <v>6526</v>
      </c>
      <c r="AK33" s="27">
        <v>25</v>
      </c>
    </row>
    <row r="34" spans="1:38" ht="12.95" customHeight="1" x14ac:dyDescent="0.2">
      <c r="A34" s="11" t="s">
        <v>99</v>
      </c>
      <c r="B34" s="12" t="s">
        <v>83</v>
      </c>
      <c r="C34" s="12" t="s">
        <v>31</v>
      </c>
      <c r="D34" s="18" t="str">
        <f t="shared" si="0"/>
        <v>ZAUNER Johann</v>
      </c>
      <c r="E34" s="12" t="s">
        <v>133</v>
      </c>
      <c r="F34" s="90">
        <v>64735</v>
      </c>
      <c r="G34" s="90">
        <v>69800</v>
      </c>
      <c r="H34" s="20">
        <f t="shared" si="5"/>
        <v>5065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20">
        <f t="shared" si="2"/>
        <v>0</v>
      </c>
      <c r="V34" s="12"/>
      <c r="W34" s="12"/>
      <c r="X34" s="12">
        <v>300</v>
      </c>
      <c r="Y34" s="13"/>
      <c r="Z34" s="9">
        <v>300</v>
      </c>
      <c r="AA34" s="12">
        <v>300</v>
      </c>
      <c r="AB34" s="44"/>
      <c r="AC34" s="44"/>
      <c r="AD34" s="44"/>
      <c r="AE34" s="44"/>
      <c r="AF34" s="12"/>
      <c r="AG34" s="44"/>
      <c r="AH34" s="12"/>
      <c r="AI34" s="20">
        <f t="shared" si="3"/>
        <v>900</v>
      </c>
      <c r="AJ34" s="23">
        <f t="shared" si="4"/>
        <v>5965</v>
      </c>
      <c r="AK34" s="27">
        <v>26</v>
      </c>
    </row>
    <row r="35" spans="1:38" ht="12.95" customHeight="1" x14ac:dyDescent="0.2">
      <c r="A35" s="11" t="s">
        <v>99</v>
      </c>
      <c r="B35" s="12" t="s">
        <v>206</v>
      </c>
      <c r="C35" s="12" t="s">
        <v>207</v>
      </c>
      <c r="D35" s="18" t="str">
        <f t="shared" si="0"/>
        <v>HOFPOINTNER Robert</v>
      </c>
      <c r="E35" s="44" t="s">
        <v>234</v>
      </c>
      <c r="F35" s="59">
        <v>12532</v>
      </c>
      <c r="G35" s="59">
        <v>16570</v>
      </c>
      <c r="H35" s="20">
        <f t="shared" si="5"/>
        <v>4038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20">
        <f t="shared" si="2"/>
        <v>0</v>
      </c>
      <c r="V35" s="12"/>
      <c r="W35" s="12"/>
      <c r="X35" s="12">
        <v>300</v>
      </c>
      <c r="Y35" s="12">
        <v>300</v>
      </c>
      <c r="Z35" s="12"/>
      <c r="AA35" s="12"/>
      <c r="AB35" s="12">
        <v>300</v>
      </c>
      <c r="AC35" s="12">
        <v>300</v>
      </c>
      <c r="AD35" s="44">
        <v>300</v>
      </c>
      <c r="AE35" s="44">
        <v>300</v>
      </c>
      <c r="AF35" s="12"/>
      <c r="AG35" s="44"/>
      <c r="AH35" s="12"/>
      <c r="AI35" s="20">
        <f t="shared" si="3"/>
        <v>1800</v>
      </c>
      <c r="AJ35" s="23">
        <f t="shared" si="4"/>
        <v>5838</v>
      </c>
      <c r="AK35" s="27">
        <v>27</v>
      </c>
    </row>
    <row r="36" spans="1:38" ht="12.95" customHeight="1" x14ac:dyDescent="0.2">
      <c r="A36" s="11" t="s">
        <v>99</v>
      </c>
      <c r="B36" s="12" t="s">
        <v>84</v>
      </c>
      <c r="C36" s="12" t="s">
        <v>85</v>
      </c>
      <c r="D36" s="18" t="str">
        <f t="shared" si="0"/>
        <v>ZWICKL Gabriela</v>
      </c>
      <c r="E36" s="12" t="s">
        <v>165</v>
      </c>
      <c r="F36" s="59">
        <v>67904</v>
      </c>
      <c r="G36" s="59">
        <v>72880</v>
      </c>
      <c r="H36" s="20">
        <f t="shared" si="5"/>
        <v>4976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20">
        <f t="shared" si="2"/>
        <v>0</v>
      </c>
      <c r="V36" s="12"/>
      <c r="W36" s="12"/>
      <c r="X36" s="12"/>
      <c r="Y36" s="13"/>
      <c r="Z36" s="12">
        <v>300</v>
      </c>
      <c r="AA36" s="12"/>
      <c r="AB36" s="44"/>
      <c r="AC36" s="44"/>
      <c r="AD36" s="44">
        <v>300</v>
      </c>
      <c r="AE36" s="44"/>
      <c r="AF36" s="12"/>
      <c r="AG36" s="44"/>
      <c r="AH36" s="12"/>
      <c r="AI36" s="20">
        <f t="shared" si="3"/>
        <v>600</v>
      </c>
      <c r="AJ36" s="23">
        <f t="shared" si="4"/>
        <v>5576</v>
      </c>
      <c r="AK36" s="27">
        <v>28</v>
      </c>
    </row>
    <row r="37" spans="1:38" ht="12.95" customHeight="1" x14ac:dyDescent="0.2">
      <c r="A37" s="11" t="s">
        <v>99</v>
      </c>
      <c r="B37" s="12" t="s">
        <v>221</v>
      </c>
      <c r="C37" s="12" t="s">
        <v>222</v>
      </c>
      <c r="D37" s="18" t="str">
        <f t="shared" si="0"/>
        <v>WIESMAIR Wilhelm</v>
      </c>
      <c r="E37" s="44" t="s">
        <v>237</v>
      </c>
      <c r="F37" s="90">
        <v>43563</v>
      </c>
      <c r="G37" s="90">
        <v>49047</v>
      </c>
      <c r="H37" s="20">
        <f t="shared" si="5"/>
        <v>5484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20">
        <f t="shared" si="2"/>
        <v>0</v>
      </c>
      <c r="V37" s="12"/>
      <c r="W37" s="12"/>
      <c r="X37" s="12"/>
      <c r="Y37" s="12"/>
      <c r="Z37" s="12"/>
      <c r="AA37" s="12"/>
      <c r="AB37" s="44"/>
      <c r="AC37" s="44"/>
      <c r="AD37" s="44"/>
      <c r="AE37" s="44"/>
      <c r="AF37" s="12"/>
      <c r="AG37" s="44"/>
      <c r="AH37" s="12"/>
      <c r="AI37" s="20">
        <f t="shared" si="3"/>
        <v>0</v>
      </c>
      <c r="AJ37" s="23">
        <f t="shared" si="4"/>
        <v>5484</v>
      </c>
      <c r="AK37" s="27">
        <v>29</v>
      </c>
    </row>
    <row r="38" spans="1:38" ht="12.95" customHeight="1" x14ac:dyDescent="0.2">
      <c r="A38" s="11" t="s">
        <v>99</v>
      </c>
      <c r="B38" s="12" t="s">
        <v>158</v>
      </c>
      <c r="C38" s="12" t="s">
        <v>51</v>
      </c>
      <c r="D38" s="18" t="str">
        <f t="shared" si="0"/>
        <v>FISCHER Josef</v>
      </c>
      <c r="E38" s="44" t="s">
        <v>187</v>
      </c>
      <c r="F38" s="59">
        <v>31856</v>
      </c>
      <c r="G38" s="9">
        <v>36739</v>
      </c>
      <c r="H38" s="20">
        <f>IF(OR(G38="",F38=""),0,G38-F38)</f>
        <v>4883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20">
        <f t="shared" si="2"/>
        <v>0</v>
      </c>
      <c r="V38" s="12"/>
      <c r="W38" s="12"/>
      <c r="X38" s="12"/>
      <c r="Y38" s="12"/>
      <c r="Z38" s="12"/>
      <c r="AA38" s="12">
        <v>300</v>
      </c>
      <c r="AB38" s="44"/>
      <c r="AC38" s="44"/>
      <c r="AD38" s="44"/>
      <c r="AE38" s="44"/>
      <c r="AF38" s="12"/>
      <c r="AG38" s="44"/>
      <c r="AH38" s="12"/>
      <c r="AI38" s="20">
        <f t="shared" si="3"/>
        <v>300</v>
      </c>
      <c r="AJ38" s="23">
        <f t="shared" si="4"/>
        <v>5183</v>
      </c>
      <c r="AK38" s="27">
        <v>30</v>
      </c>
    </row>
    <row r="39" spans="1:38" ht="12.95" customHeight="1" x14ac:dyDescent="0.2">
      <c r="A39" s="11" t="s">
        <v>99</v>
      </c>
      <c r="B39" s="12" t="s">
        <v>22</v>
      </c>
      <c r="C39" s="12" t="s">
        <v>23</v>
      </c>
      <c r="D39" s="18" t="str">
        <f t="shared" si="0"/>
        <v>HÄUSERER Rudolf</v>
      </c>
      <c r="E39" s="12" t="s">
        <v>143</v>
      </c>
      <c r="F39" s="59">
        <v>47682</v>
      </c>
      <c r="G39" s="59">
        <v>51911</v>
      </c>
      <c r="H39" s="20">
        <f>IF(OR(F39="",G39=""),0,G39-F39)</f>
        <v>4229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20">
        <f t="shared" si="2"/>
        <v>0</v>
      </c>
      <c r="V39" s="12"/>
      <c r="W39" s="12"/>
      <c r="X39" s="12"/>
      <c r="Y39" s="12"/>
      <c r="Z39" s="12"/>
      <c r="AA39" s="12"/>
      <c r="AB39" s="12">
        <v>300</v>
      </c>
      <c r="AC39" s="44"/>
      <c r="AD39" s="44">
        <v>300</v>
      </c>
      <c r="AE39" s="44"/>
      <c r="AF39" s="12"/>
      <c r="AG39" s="44"/>
      <c r="AH39" s="12"/>
      <c r="AI39" s="20">
        <f t="shared" si="3"/>
        <v>600</v>
      </c>
      <c r="AJ39" s="23">
        <f t="shared" si="4"/>
        <v>4829</v>
      </c>
      <c r="AK39" s="27">
        <v>31</v>
      </c>
    </row>
    <row r="40" spans="1:38" ht="12.95" customHeight="1" x14ac:dyDescent="0.2">
      <c r="A40" s="11" t="s">
        <v>99</v>
      </c>
      <c r="B40" s="12" t="s">
        <v>42</v>
      </c>
      <c r="C40" s="12" t="s">
        <v>19</v>
      </c>
      <c r="D40" s="18" t="str">
        <f t="shared" si="0"/>
        <v>LASINGER Franz</v>
      </c>
      <c r="E40" s="44" t="s">
        <v>274</v>
      </c>
      <c r="F40" s="59">
        <v>41762</v>
      </c>
      <c r="G40" s="59">
        <v>45692</v>
      </c>
      <c r="H40" s="20">
        <f>IF(OR(F40="",G40=""),0,G40-F40)</f>
        <v>3930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20">
        <f t="shared" si="2"/>
        <v>0</v>
      </c>
      <c r="V40" s="12"/>
      <c r="W40" s="12"/>
      <c r="X40" s="12"/>
      <c r="Y40" s="12"/>
      <c r="Z40" s="12"/>
      <c r="AA40" s="12"/>
      <c r="AB40" s="44"/>
      <c r="AC40" s="44"/>
      <c r="AD40" s="44"/>
      <c r="AE40" s="44"/>
      <c r="AF40" s="12"/>
      <c r="AG40" s="44"/>
      <c r="AH40" s="12"/>
      <c r="AI40" s="20">
        <f t="shared" si="3"/>
        <v>0</v>
      </c>
      <c r="AJ40" s="23">
        <f t="shared" si="4"/>
        <v>4164</v>
      </c>
      <c r="AK40" s="27">
        <v>32</v>
      </c>
    </row>
    <row r="41" spans="1:38" ht="12.95" customHeight="1" x14ac:dyDescent="0.2">
      <c r="A41" s="11" t="s">
        <v>99</v>
      </c>
      <c r="B41" s="12" t="s">
        <v>6</v>
      </c>
      <c r="C41" s="12" t="s">
        <v>7</v>
      </c>
      <c r="D41" s="18" t="str">
        <f t="shared" ref="D41:D72" si="6">TRIM(CONCATENATE(B41, " ",C41))</f>
        <v>BAUER Roland</v>
      </c>
      <c r="E41" s="12" t="s">
        <v>103</v>
      </c>
      <c r="F41" s="59">
        <v>24993</v>
      </c>
      <c r="G41" s="102">
        <v>28227</v>
      </c>
      <c r="H41" s="20">
        <f>IF(OR(G41="",F41=""),0,G41-F41)</f>
        <v>3234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20">
        <f t="shared" ref="U41:U72" si="7">IF(A41="x",SUM(I41:T41),0)</f>
        <v>0</v>
      </c>
      <c r="V41" s="12"/>
      <c r="W41" s="12"/>
      <c r="X41" s="12"/>
      <c r="Y41" s="12"/>
      <c r="Z41" s="12">
        <v>300</v>
      </c>
      <c r="AA41" s="12">
        <v>300</v>
      </c>
      <c r="AB41" s="44"/>
      <c r="AC41" s="44"/>
      <c r="AD41" s="44"/>
      <c r="AE41" s="44">
        <v>300</v>
      </c>
      <c r="AF41" s="12"/>
      <c r="AG41" s="44"/>
      <c r="AH41" s="12"/>
      <c r="AI41" s="20">
        <f t="shared" si="3"/>
        <v>900</v>
      </c>
      <c r="AJ41" s="23">
        <f t="shared" ref="AJ41:AJ72" si="8">IF(A41="x",SUMIF(D:D,D41,H:H)+U41+AI41,0)</f>
        <v>4134</v>
      </c>
      <c r="AK41" s="27">
        <v>33</v>
      </c>
      <c r="AL41" s="29"/>
    </row>
    <row r="42" spans="1:38" ht="12.95" customHeight="1" x14ac:dyDescent="0.2">
      <c r="A42" s="11" t="s">
        <v>99</v>
      </c>
      <c r="B42" s="12" t="s">
        <v>279</v>
      </c>
      <c r="C42" s="12" t="s">
        <v>63</v>
      </c>
      <c r="D42" s="18" t="str">
        <f t="shared" si="6"/>
        <v>KNIENIEDER Heinz</v>
      </c>
      <c r="E42" s="80" t="s">
        <v>329</v>
      </c>
      <c r="F42" s="59">
        <v>69301</v>
      </c>
      <c r="G42" s="74">
        <v>73130</v>
      </c>
      <c r="H42" s="20">
        <f>IF(OR(F42="",G42=""),0,G42-F42)</f>
        <v>3829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20">
        <f t="shared" si="7"/>
        <v>0</v>
      </c>
      <c r="V42" s="12"/>
      <c r="W42" s="12"/>
      <c r="X42" s="12"/>
      <c r="Y42" s="12"/>
      <c r="Z42" s="12"/>
      <c r="AA42" s="12"/>
      <c r="AB42" s="12">
        <v>300</v>
      </c>
      <c r="AC42" s="44"/>
      <c r="AD42" s="44"/>
      <c r="AE42" s="44"/>
      <c r="AF42" s="12"/>
      <c r="AG42" s="44"/>
      <c r="AH42" s="12"/>
      <c r="AI42" s="20">
        <f t="shared" si="3"/>
        <v>300</v>
      </c>
      <c r="AJ42" s="23">
        <f t="shared" si="8"/>
        <v>4129</v>
      </c>
      <c r="AK42" s="27">
        <v>34</v>
      </c>
      <c r="AL42" s="29"/>
    </row>
    <row r="43" spans="1:38" ht="12.95" customHeight="1" x14ac:dyDescent="0.2">
      <c r="A43" s="60" t="s">
        <v>99</v>
      </c>
      <c r="B43" s="44" t="s">
        <v>72</v>
      </c>
      <c r="C43" s="44" t="s">
        <v>73</v>
      </c>
      <c r="D43" s="18" t="str">
        <f t="shared" si="6"/>
        <v>STEINHUBER Alfred</v>
      </c>
      <c r="E43" s="44" t="s">
        <v>209</v>
      </c>
      <c r="F43" s="59">
        <v>66795</v>
      </c>
      <c r="G43" s="59">
        <v>69677</v>
      </c>
      <c r="H43" s="20">
        <f>IF(OR(F43="",G43=""),0,G43-F43)</f>
        <v>2882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20">
        <f t="shared" si="7"/>
        <v>0</v>
      </c>
      <c r="V43" s="44"/>
      <c r="W43" s="44"/>
      <c r="X43" s="12">
        <v>300</v>
      </c>
      <c r="Y43" s="44"/>
      <c r="Z43" s="12">
        <v>300</v>
      </c>
      <c r="AA43" s="44"/>
      <c r="AB43" s="44"/>
      <c r="AC43" s="12">
        <v>300</v>
      </c>
      <c r="AD43" s="44"/>
      <c r="AE43" s="44"/>
      <c r="AF43" s="12">
        <v>300</v>
      </c>
      <c r="AG43" s="44"/>
      <c r="AH43" s="44"/>
      <c r="AI43" s="20">
        <f t="shared" si="3"/>
        <v>1200</v>
      </c>
      <c r="AJ43" s="23">
        <f t="shared" si="8"/>
        <v>4082</v>
      </c>
      <c r="AK43" s="27">
        <v>35</v>
      </c>
    </row>
    <row r="44" spans="1:38" ht="12.95" customHeight="1" x14ac:dyDescent="0.2">
      <c r="A44" s="11" t="s">
        <v>99</v>
      </c>
      <c r="B44" s="12" t="s">
        <v>27</v>
      </c>
      <c r="C44" s="12" t="s">
        <v>28</v>
      </c>
      <c r="D44" s="18" t="str">
        <f t="shared" si="6"/>
        <v>HOHENEDER Stephan</v>
      </c>
      <c r="E44" s="80" t="s">
        <v>328</v>
      </c>
      <c r="F44" s="59">
        <v>0</v>
      </c>
      <c r="G44" s="59">
        <v>3115</v>
      </c>
      <c r="H44" s="20">
        <f>IF(OR(F44="",G44=""),0,G44-F44)</f>
        <v>3115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20">
        <f t="shared" si="7"/>
        <v>0</v>
      </c>
      <c r="V44" s="12"/>
      <c r="W44" s="12"/>
      <c r="X44" s="12"/>
      <c r="Y44" s="12"/>
      <c r="Z44" s="12"/>
      <c r="AA44" s="12"/>
      <c r="AB44" s="44"/>
      <c r="AC44" s="12">
        <v>300</v>
      </c>
      <c r="AD44" s="44"/>
      <c r="AE44" s="44"/>
      <c r="AF44" s="12"/>
      <c r="AG44" s="44"/>
      <c r="AH44" s="12"/>
      <c r="AI44" s="20">
        <f t="shared" si="3"/>
        <v>300</v>
      </c>
      <c r="AJ44" s="23">
        <f t="shared" si="8"/>
        <v>3415</v>
      </c>
      <c r="AK44" s="27">
        <v>36</v>
      </c>
    </row>
    <row r="45" spans="1:38" ht="12.95" customHeight="1" x14ac:dyDescent="0.2">
      <c r="A45" s="11" t="s">
        <v>99</v>
      </c>
      <c r="B45" s="12" t="s">
        <v>9</v>
      </c>
      <c r="C45" s="12" t="s">
        <v>10</v>
      </c>
      <c r="D45" s="18" t="str">
        <f t="shared" si="6"/>
        <v>BIBER Michael</v>
      </c>
      <c r="E45" s="12" t="s">
        <v>105</v>
      </c>
      <c r="F45" s="59">
        <v>53410</v>
      </c>
      <c r="G45" s="43">
        <v>56407</v>
      </c>
      <c r="H45" s="20">
        <f>IF(OR(G45="",F45=""),0,G45-F45)</f>
        <v>2997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20">
        <f t="shared" si="7"/>
        <v>0</v>
      </c>
      <c r="V45" s="12"/>
      <c r="W45" s="12"/>
      <c r="X45" s="12"/>
      <c r="Y45" s="13"/>
      <c r="Z45" s="12"/>
      <c r="AA45" s="12"/>
      <c r="AB45" s="44"/>
      <c r="AC45" s="44"/>
      <c r="AD45" s="44">
        <v>300</v>
      </c>
      <c r="AE45" s="44"/>
      <c r="AF45" s="12"/>
      <c r="AG45" s="44"/>
      <c r="AH45" s="12"/>
      <c r="AI45" s="20">
        <f t="shared" si="3"/>
        <v>300</v>
      </c>
      <c r="AJ45" s="23">
        <f t="shared" si="8"/>
        <v>3297</v>
      </c>
      <c r="AK45" s="27">
        <v>37</v>
      </c>
    </row>
    <row r="46" spans="1:38" ht="12.95" customHeight="1" x14ac:dyDescent="0.2">
      <c r="A46" s="11" t="s">
        <v>99</v>
      </c>
      <c r="B46" s="12" t="s">
        <v>32</v>
      </c>
      <c r="C46" s="12" t="s">
        <v>19</v>
      </c>
      <c r="D46" s="18" t="str">
        <f t="shared" si="6"/>
        <v>KOLLER Franz</v>
      </c>
      <c r="E46" s="12" t="s">
        <v>152</v>
      </c>
      <c r="F46" s="59">
        <v>25064</v>
      </c>
      <c r="G46" s="59">
        <v>28227</v>
      </c>
      <c r="H46" s="20">
        <f t="shared" ref="H46:H55" si="9">IF(OR(F46="",G46=""),0,G46-F46)</f>
        <v>3163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20">
        <f t="shared" si="7"/>
        <v>0</v>
      </c>
      <c r="V46" s="12"/>
      <c r="W46" s="12"/>
      <c r="X46" s="12"/>
      <c r="Y46" s="12"/>
      <c r="Z46" s="12"/>
      <c r="AA46" s="12"/>
      <c r="AB46" s="44"/>
      <c r="AC46" s="44"/>
      <c r="AD46" s="44"/>
      <c r="AE46" s="44"/>
      <c r="AF46" s="12"/>
      <c r="AG46" s="44"/>
      <c r="AH46" s="12"/>
      <c r="AI46" s="20">
        <f t="shared" si="3"/>
        <v>0</v>
      </c>
      <c r="AJ46" s="23">
        <f t="shared" si="8"/>
        <v>3163</v>
      </c>
      <c r="AK46" s="27">
        <v>38</v>
      </c>
    </row>
    <row r="47" spans="1:38" ht="12.95" customHeight="1" x14ac:dyDescent="0.2">
      <c r="A47" s="11" t="s">
        <v>99</v>
      </c>
      <c r="B47" s="12" t="s">
        <v>179</v>
      </c>
      <c r="C47" s="12" t="s">
        <v>180</v>
      </c>
      <c r="D47" s="18" t="str">
        <f t="shared" si="6"/>
        <v>KUBIAK Pablo</v>
      </c>
      <c r="E47" s="12" t="s">
        <v>338</v>
      </c>
      <c r="F47" s="59">
        <v>35005</v>
      </c>
      <c r="G47" s="90">
        <v>37400</v>
      </c>
      <c r="H47" s="20">
        <f t="shared" si="9"/>
        <v>2395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20">
        <f t="shared" si="7"/>
        <v>0</v>
      </c>
      <c r="V47" s="12">
        <v>300</v>
      </c>
      <c r="W47" s="12">
        <v>300</v>
      </c>
      <c r="X47" s="12"/>
      <c r="Y47" s="13"/>
      <c r="Z47" s="12"/>
      <c r="AA47" s="12"/>
      <c r="AB47" s="44"/>
      <c r="AC47" s="44"/>
      <c r="AD47" s="44"/>
      <c r="AE47" s="44"/>
      <c r="AF47" s="12"/>
      <c r="AG47" s="44"/>
      <c r="AH47" s="12"/>
      <c r="AI47" s="20">
        <f t="shared" si="3"/>
        <v>600</v>
      </c>
      <c r="AJ47" s="23">
        <f t="shared" si="8"/>
        <v>2995</v>
      </c>
      <c r="AK47" s="79">
        <v>39</v>
      </c>
    </row>
    <row r="48" spans="1:38" ht="12.95" customHeight="1" x14ac:dyDescent="0.2">
      <c r="A48" s="11" t="s">
        <v>99</v>
      </c>
      <c r="B48" s="12" t="s">
        <v>37</v>
      </c>
      <c r="C48" s="12" t="s">
        <v>39</v>
      </c>
      <c r="D48" s="18" t="str">
        <f t="shared" si="6"/>
        <v>KROISZ Gerhard</v>
      </c>
      <c r="E48" s="12" t="s">
        <v>115</v>
      </c>
      <c r="F48" s="59">
        <v>54072</v>
      </c>
      <c r="G48" s="90">
        <v>54500</v>
      </c>
      <c r="H48" s="20">
        <f t="shared" si="9"/>
        <v>428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20">
        <f t="shared" si="7"/>
        <v>0</v>
      </c>
      <c r="V48" s="12"/>
      <c r="W48" s="12"/>
      <c r="X48" s="12"/>
      <c r="Y48" s="13"/>
      <c r="Z48" s="12"/>
      <c r="AA48" s="12"/>
      <c r="AB48" s="44"/>
      <c r="AC48" s="44"/>
      <c r="AD48" s="44"/>
      <c r="AE48" s="44">
        <v>300</v>
      </c>
      <c r="AF48" s="12"/>
      <c r="AG48" s="44"/>
      <c r="AH48" s="12"/>
      <c r="AI48" s="20">
        <f t="shared" si="3"/>
        <v>300</v>
      </c>
      <c r="AJ48" s="23">
        <f t="shared" si="8"/>
        <v>2757</v>
      </c>
      <c r="AK48" s="27">
        <v>40</v>
      </c>
    </row>
    <row r="49" spans="1:38" ht="12.95" customHeight="1" x14ac:dyDescent="0.2">
      <c r="A49" s="11" t="s">
        <v>99</v>
      </c>
      <c r="B49" s="12" t="s">
        <v>37</v>
      </c>
      <c r="C49" s="12" t="s">
        <v>38</v>
      </c>
      <c r="D49" s="18" t="str">
        <f t="shared" si="6"/>
        <v>KROISZ Edith</v>
      </c>
      <c r="E49" s="44" t="s">
        <v>318</v>
      </c>
      <c r="F49" s="59">
        <v>5072</v>
      </c>
      <c r="G49" s="103">
        <v>7558</v>
      </c>
      <c r="H49" s="20">
        <f t="shared" si="9"/>
        <v>2486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20">
        <f t="shared" si="7"/>
        <v>0</v>
      </c>
      <c r="V49" s="12"/>
      <c r="W49" s="12"/>
      <c r="X49" s="12"/>
      <c r="Y49" s="13"/>
      <c r="Z49" s="12"/>
      <c r="AA49" s="12"/>
      <c r="AB49" s="44"/>
      <c r="AC49" s="44"/>
      <c r="AD49" s="44"/>
      <c r="AE49" s="44"/>
      <c r="AF49" s="12"/>
      <c r="AG49" s="44"/>
      <c r="AH49" s="12"/>
      <c r="AI49" s="20">
        <f t="shared" si="3"/>
        <v>0</v>
      </c>
      <c r="AJ49" s="23">
        <f t="shared" si="8"/>
        <v>2486</v>
      </c>
      <c r="AK49" s="27">
        <v>41</v>
      </c>
    </row>
    <row r="50" spans="1:38" ht="12.95" customHeight="1" x14ac:dyDescent="0.2">
      <c r="A50" s="11" t="s">
        <v>99</v>
      </c>
      <c r="B50" s="12" t="s">
        <v>131</v>
      </c>
      <c r="C50" s="12" t="s">
        <v>54</v>
      </c>
      <c r="D50" s="18" t="str">
        <f t="shared" si="6"/>
        <v>PICHLER Mag.Cpt. Kurt</v>
      </c>
      <c r="E50" s="12" t="s">
        <v>116</v>
      </c>
      <c r="F50" s="90">
        <v>13677</v>
      </c>
      <c r="G50" s="90">
        <v>15400</v>
      </c>
      <c r="H50" s="20">
        <f t="shared" si="9"/>
        <v>1723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20">
        <f t="shared" si="7"/>
        <v>0</v>
      </c>
      <c r="V50" s="12">
        <v>300</v>
      </c>
      <c r="W50" s="12"/>
      <c r="X50" s="12"/>
      <c r="Y50" s="12"/>
      <c r="Z50" s="12"/>
      <c r="AA50" s="12">
        <v>300</v>
      </c>
      <c r="AB50" s="44"/>
      <c r="AC50" s="44"/>
      <c r="AD50" s="44"/>
      <c r="AE50" s="44"/>
      <c r="AF50" s="12"/>
      <c r="AG50" s="44"/>
      <c r="AH50" s="12"/>
      <c r="AI50" s="20">
        <f t="shared" si="3"/>
        <v>600</v>
      </c>
      <c r="AJ50" s="23">
        <f t="shared" si="8"/>
        <v>2323</v>
      </c>
      <c r="AK50" s="42">
        <v>42</v>
      </c>
    </row>
    <row r="51" spans="1:38" s="29" customFormat="1" ht="12.95" customHeight="1" x14ac:dyDescent="0.2">
      <c r="A51" s="11" t="s">
        <v>99</v>
      </c>
      <c r="B51" s="12" t="s">
        <v>47</v>
      </c>
      <c r="C51" s="12" t="s">
        <v>48</v>
      </c>
      <c r="D51" s="18" t="str">
        <f t="shared" si="6"/>
        <v>PACOLA Natascha</v>
      </c>
      <c r="E51" s="12" t="s">
        <v>128</v>
      </c>
      <c r="F51" s="59">
        <v>74517</v>
      </c>
      <c r="G51" s="103">
        <v>76491</v>
      </c>
      <c r="H51" s="20">
        <f t="shared" si="9"/>
        <v>1974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20">
        <f t="shared" si="7"/>
        <v>0</v>
      </c>
      <c r="V51" s="12"/>
      <c r="W51" s="12"/>
      <c r="X51" s="12"/>
      <c r="Y51" s="12"/>
      <c r="Z51" s="12"/>
      <c r="AA51" s="12"/>
      <c r="AB51" s="44"/>
      <c r="AC51" s="44"/>
      <c r="AD51" s="44"/>
      <c r="AE51" s="44"/>
      <c r="AF51" s="12"/>
      <c r="AG51" s="44"/>
      <c r="AH51" s="12"/>
      <c r="AI51" s="20">
        <f>IF(77="x",SUM(V51:AH51),0)</f>
        <v>0</v>
      </c>
      <c r="AJ51" s="23">
        <f t="shared" si="8"/>
        <v>1974</v>
      </c>
      <c r="AK51" s="27">
        <v>43</v>
      </c>
    </row>
    <row r="52" spans="1:38" ht="12.95" customHeight="1" x14ac:dyDescent="0.2">
      <c r="A52" s="11" t="s">
        <v>99</v>
      </c>
      <c r="B52" s="12" t="s">
        <v>78</v>
      </c>
      <c r="C52" s="12" t="s">
        <v>39</v>
      </c>
      <c r="D52" s="18" t="str">
        <f t="shared" si="6"/>
        <v>WIESBAUER Ing. Gerhard</v>
      </c>
      <c r="E52" s="12" t="s">
        <v>117</v>
      </c>
      <c r="F52" s="59">
        <v>38647</v>
      </c>
      <c r="G52" s="59">
        <v>38742</v>
      </c>
      <c r="H52" s="20">
        <f t="shared" si="9"/>
        <v>95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20">
        <f t="shared" si="7"/>
        <v>0</v>
      </c>
      <c r="V52" s="12"/>
      <c r="W52" s="12"/>
      <c r="X52" s="12"/>
      <c r="Y52" s="12"/>
      <c r="Z52" s="12"/>
      <c r="AA52" s="12"/>
      <c r="AB52" s="44"/>
      <c r="AC52" s="44"/>
      <c r="AD52" s="44"/>
      <c r="AE52" s="44"/>
      <c r="AF52" s="12"/>
      <c r="AG52" s="44"/>
      <c r="AH52" s="12"/>
      <c r="AI52" s="20">
        <f t="shared" ref="AI52:AI83" si="10">IF(A52="x",SUM(V52:AH52),0)</f>
        <v>0</v>
      </c>
      <c r="AJ52" s="23">
        <f t="shared" si="8"/>
        <v>1902</v>
      </c>
      <c r="AK52" s="27">
        <v>44</v>
      </c>
      <c r="AL52" s="59"/>
    </row>
    <row r="53" spans="1:38" ht="12.95" customHeight="1" x14ac:dyDescent="0.2">
      <c r="A53" s="11" t="s">
        <v>99</v>
      </c>
      <c r="B53" s="12" t="s">
        <v>66</v>
      </c>
      <c r="C53" s="12" t="s">
        <v>67</v>
      </c>
      <c r="D53" s="18" t="str">
        <f t="shared" si="6"/>
        <v>SPIESBERGER Martin</v>
      </c>
      <c r="E53" s="12" t="s">
        <v>102</v>
      </c>
      <c r="F53" s="103">
        <v>42756</v>
      </c>
      <c r="G53" s="59">
        <v>42912</v>
      </c>
      <c r="H53" s="20">
        <f t="shared" si="9"/>
        <v>156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20">
        <f t="shared" si="7"/>
        <v>0</v>
      </c>
      <c r="V53" s="12"/>
      <c r="W53" s="12"/>
      <c r="X53" s="12"/>
      <c r="Y53" s="12"/>
      <c r="Z53" s="12"/>
      <c r="AA53" s="12"/>
      <c r="AB53" s="44"/>
      <c r="AC53" s="44"/>
      <c r="AD53" s="44"/>
      <c r="AE53" s="44"/>
      <c r="AF53" s="12"/>
      <c r="AG53" s="44"/>
      <c r="AH53" s="12"/>
      <c r="AI53" s="20">
        <f t="shared" si="10"/>
        <v>0</v>
      </c>
      <c r="AJ53" s="23">
        <f t="shared" si="8"/>
        <v>1531</v>
      </c>
      <c r="AK53" s="27">
        <v>45</v>
      </c>
    </row>
    <row r="54" spans="1:38" ht="12.95" customHeight="1" x14ac:dyDescent="0.2">
      <c r="A54" s="11" t="s">
        <v>99</v>
      </c>
      <c r="B54" s="12" t="s">
        <v>181</v>
      </c>
      <c r="C54" s="12" t="s">
        <v>182</v>
      </c>
      <c r="D54" s="18" t="str">
        <f t="shared" si="6"/>
        <v>HEINZ Christoph</v>
      </c>
      <c r="E54" s="12" t="s">
        <v>346</v>
      </c>
      <c r="F54" s="103">
        <v>48703</v>
      </c>
      <c r="G54" s="59">
        <v>49703</v>
      </c>
      <c r="H54" s="20">
        <f t="shared" si="9"/>
        <v>1000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20">
        <f t="shared" si="7"/>
        <v>0</v>
      </c>
      <c r="V54" s="12"/>
      <c r="W54" s="12"/>
      <c r="X54" s="12"/>
      <c r="Y54" s="12"/>
      <c r="Z54" s="12"/>
      <c r="AA54" s="12"/>
      <c r="AB54" s="44"/>
      <c r="AC54" s="44"/>
      <c r="AD54" s="44"/>
      <c r="AE54" s="44"/>
      <c r="AF54" s="12"/>
      <c r="AG54" s="44"/>
      <c r="AH54" s="12"/>
      <c r="AI54" s="20">
        <f t="shared" si="10"/>
        <v>0</v>
      </c>
      <c r="AJ54" s="23">
        <f t="shared" si="8"/>
        <v>1000</v>
      </c>
      <c r="AK54" s="27">
        <v>46</v>
      </c>
    </row>
    <row r="55" spans="1:38" ht="12.95" customHeight="1" x14ac:dyDescent="0.2">
      <c r="A55" s="11" t="s">
        <v>99</v>
      </c>
      <c r="B55" s="12" t="s">
        <v>33</v>
      </c>
      <c r="C55" s="12" t="s">
        <v>34</v>
      </c>
      <c r="D55" s="18" t="str">
        <f t="shared" si="6"/>
        <v>KOUYOUMJI Schaker</v>
      </c>
      <c r="E55" s="12" t="s">
        <v>108</v>
      </c>
      <c r="F55" s="59">
        <v>29079</v>
      </c>
      <c r="G55" s="59">
        <v>29183</v>
      </c>
      <c r="H55" s="20">
        <f t="shared" si="9"/>
        <v>104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20">
        <f t="shared" si="7"/>
        <v>0</v>
      </c>
      <c r="V55" s="12"/>
      <c r="W55" s="12"/>
      <c r="X55" s="12"/>
      <c r="Y55" s="12"/>
      <c r="Z55" s="12"/>
      <c r="AA55" s="12"/>
      <c r="AB55" s="44"/>
      <c r="AC55" s="44"/>
      <c r="AD55" s="44"/>
      <c r="AE55" s="44"/>
      <c r="AF55" s="12"/>
      <c r="AG55" s="44"/>
      <c r="AH55" s="12"/>
      <c r="AI55" s="20">
        <f t="shared" si="10"/>
        <v>0</v>
      </c>
      <c r="AJ55" s="23">
        <f t="shared" si="8"/>
        <v>816</v>
      </c>
      <c r="AK55" s="27">
        <v>47</v>
      </c>
    </row>
    <row r="56" spans="1:38" ht="12.95" customHeight="1" x14ac:dyDescent="0.2">
      <c r="A56" s="11" t="s">
        <v>99</v>
      </c>
      <c r="B56" s="12" t="s">
        <v>6</v>
      </c>
      <c r="C56" s="12" t="s">
        <v>8</v>
      </c>
      <c r="D56" s="18" t="str">
        <f t="shared" si="6"/>
        <v>BAUER Walter</v>
      </c>
      <c r="E56" s="12" t="s">
        <v>103</v>
      </c>
      <c r="F56" s="59">
        <v>56812</v>
      </c>
      <c r="G56" s="9">
        <v>57144</v>
      </c>
      <c r="H56" s="20">
        <f>IF(OR(G56="",F56=""),0,G56-F56)</f>
        <v>332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20">
        <f t="shared" si="7"/>
        <v>0</v>
      </c>
      <c r="V56" s="12"/>
      <c r="W56" s="12"/>
      <c r="X56" s="12"/>
      <c r="Y56" s="12"/>
      <c r="Z56" s="12"/>
      <c r="AA56" s="12"/>
      <c r="AB56" s="44"/>
      <c r="AC56" s="44"/>
      <c r="AD56" s="44"/>
      <c r="AE56" s="44"/>
      <c r="AF56" s="12"/>
      <c r="AG56" s="44"/>
      <c r="AH56" s="12"/>
      <c r="AI56" s="20">
        <f t="shared" si="10"/>
        <v>0</v>
      </c>
      <c r="AJ56" s="23">
        <f t="shared" si="8"/>
        <v>332</v>
      </c>
      <c r="AK56" s="27">
        <v>48</v>
      </c>
    </row>
    <row r="57" spans="1:38" ht="12.95" customHeight="1" x14ac:dyDescent="0.2">
      <c r="A57" s="11" t="s">
        <v>99</v>
      </c>
      <c r="B57" s="12" t="s">
        <v>27</v>
      </c>
      <c r="C57" s="12" t="s">
        <v>161</v>
      </c>
      <c r="D57" s="18" t="str">
        <f t="shared" si="6"/>
        <v>HOHENEDER Thomas</v>
      </c>
      <c r="E57" s="44" t="s">
        <v>118</v>
      </c>
      <c r="F57" s="59" t="s">
        <v>118</v>
      </c>
      <c r="G57" s="75"/>
      <c r="H57" s="20">
        <f>IF(OR(F57="",G57=""),0,G57-F57)</f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20">
        <f t="shared" si="7"/>
        <v>0</v>
      </c>
      <c r="V57" s="12"/>
      <c r="W57" s="12"/>
      <c r="X57" s="12"/>
      <c r="Y57" s="12"/>
      <c r="Z57" s="12"/>
      <c r="AA57" s="12"/>
      <c r="AB57" s="44"/>
      <c r="AC57" s="12">
        <v>300</v>
      </c>
      <c r="AD57" s="44"/>
      <c r="AE57" s="44"/>
      <c r="AF57" s="12"/>
      <c r="AG57" s="44"/>
      <c r="AH57" s="12"/>
      <c r="AI57" s="20">
        <f t="shared" si="10"/>
        <v>300</v>
      </c>
      <c r="AJ57" s="23">
        <f t="shared" si="8"/>
        <v>300</v>
      </c>
      <c r="AK57" s="27">
        <v>49</v>
      </c>
    </row>
    <row r="58" spans="1:38" ht="12.95" customHeight="1" x14ac:dyDescent="0.2">
      <c r="A58" s="11" t="s">
        <v>99</v>
      </c>
      <c r="B58" s="12" t="s">
        <v>75</v>
      </c>
      <c r="C58" s="12" t="s">
        <v>119</v>
      </c>
      <c r="D58" s="18" t="str">
        <f t="shared" si="6"/>
        <v>TESO Manuele</v>
      </c>
      <c r="E58" s="44" t="s">
        <v>118</v>
      </c>
      <c r="F58" s="10" t="s">
        <v>118</v>
      </c>
      <c r="G58" s="74"/>
      <c r="H58" s="20">
        <f>IF(OR(F58="",G58=""),0,G58-F58)</f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20">
        <f t="shared" si="7"/>
        <v>0</v>
      </c>
      <c r="V58" s="12"/>
      <c r="W58" s="12"/>
      <c r="X58" s="12"/>
      <c r="Y58" s="12"/>
      <c r="Z58" s="12"/>
      <c r="AA58" s="12">
        <v>300</v>
      </c>
      <c r="AB58" s="44"/>
      <c r="AC58" s="44"/>
      <c r="AD58" s="44"/>
      <c r="AE58" s="44"/>
      <c r="AF58" s="12"/>
      <c r="AG58" s="44"/>
      <c r="AH58" s="12"/>
      <c r="AI58" s="20">
        <f t="shared" si="10"/>
        <v>300</v>
      </c>
      <c r="AJ58" s="23">
        <f t="shared" si="8"/>
        <v>300</v>
      </c>
      <c r="AK58" s="27">
        <v>50</v>
      </c>
    </row>
    <row r="59" spans="1:38" ht="12.95" customHeight="1" x14ac:dyDescent="0.2">
      <c r="A59" s="11" t="s">
        <v>99</v>
      </c>
      <c r="B59" s="12" t="s">
        <v>68</v>
      </c>
      <c r="C59" s="12" t="s">
        <v>14</v>
      </c>
      <c r="D59" s="18" t="str">
        <f t="shared" si="6"/>
        <v>STEINER Bernhard</v>
      </c>
      <c r="E59" s="44" t="s">
        <v>154</v>
      </c>
      <c r="F59" s="59">
        <v>15292</v>
      </c>
      <c r="G59" s="59">
        <v>15428</v>
      </c>
      <c r="H59" s="20">
        <f>IF(OR(F59="",G59=""),0,G59-F59)</f>
        <v>136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20">
        <f t="shared" si="7"/>
        <v>0</v>
      </c>
      <c r="V59" s="12"/>
      <c r="W59" s="12"/>
      <c r="X59" s="12"/>
      <c r="Y59" s="12"/>
      <c r="Z59" s="12"/>
      <c r="AA59" s="12"/>
      <c r="AB59" s="44"/>
      <c r="AC59" s="44"/>
      <c r="AD59" s="44"/>
      <c r="AE59" s="44"/>
      <c r="AF59" s="12"/>
      <c r="AG59" s="44"/>
      <c r="AH59" s="12"/>
      <c r="AI59" s="20">
        <f t="shared" si="10"/>
        <v>0</v>
      </c>
      <c r="AJ59" s="23">
        <f t="shared" si="8"/>
        <v>136</v>
      </c>
      <c r="AK59" s="27">
        <v>51</v>
      </c>
    </row>
    <row r="60" spans="1:38" ht="12.95" customHeight="1" x14ac:dyDescent="0.2">
      <c r="A60" s="11" t="s">
        <v>99</v>
      </c>
      <c r="B60" s="12" t="s">
        <v>20</v>
      </c>
      <c r="C60" s="12" t="s">
        <v>21</v>
      </c>
      <c r="D60" s="18" t="str">
        <f t="shared" si="6"/>
        <v>HAIDER Ekkehart</v>
      </c>
      <c r="E60" s="12" t="s">
        <v>118</v>
      </c>
      <c r="F60" s="10" t="s">
        <v>118</v>
      </c>
      <c r="G60" s="74"/>
      <c r="H60" s="20">
        <f>IF(OR(G60="",F60=""),0,G60-F60)</f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100</v>
      </c>
      <c r="Q60" s="12">
        <v>0</v>
      </c>
      <c r="R60" s="12">
        <v>0</v>
      </c>
      <c r="S60" s="12">
        <v>0</v>
      </c>
      <c r="T60" s="12">
        <v>0</v>
      </c>
      <c r="U60" s="20">
        <f t="shared" si="7"/>
        <v>100</v>
      </c>
      <c r="V60" s="12"/>
      <c r="W60" s="12"/>
      <c r="X60" s="12"/>
      <c r="Y60" s="12"/>
      <c r="Z60" s="12"/>
      <c r="AA60" s="12"/>
      <c r="AB60" s="44"/>
      <c r="AC60" s="44"/>
      <c r="AD60" s="44"/>
      <c r="AE60" s="44"/>
      <c r="AF60" s="12"/>
      <c r="AG60" s="44"/>
      <c r="AH60" s="12"/>
      <c r="AI60" s="20">
        <f t="shared" si="10"/>
        <v>0</v>
      </c>
      <c r="AJ60" s="23">
        <f t="shared" si="8"/>
        <v>100</v>
      </c>
      <c r="AK60" s="27">
        <v>52</v>
      </c>
    </row>
    <row r="61" spans="1:38" ht="12.95" customHeight="1" x14ac:dyDescent="0.2">
      <c r="A61" s="11" t="s">
        <v>99</v>
      </c>
      <c r="B61" s="12" t="s">
        <v>57</v>
      </c>
      <c r="C61" s="12" t="s">
        <v>19</v>
      </c>
      <c r="D61" s="18" t="str">
        <f t="shared" si="6"/>
        <v>PREITSCHOPF Franz</v>
      </c>
      <c r="E61" s="12" t="s">
        <v>248</v>
      </c>
      <c r="F61" s="59">
        <v>3984</v>
      </c>
      <c r="G61" s="59">
        <v>4044</v>
      </c>
      <c r="H61" s="20">
        <f>IF(OR(F61="",G61=""),0,G61-F61)</f>
        <v>60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20">
        <f t="shared" si="7"/>
        <v>0</v>
      </c>
      <c r="V61" s="12"/>
      <c r="W61" s="12"/>
      <c r="X61" s="12"/>
      <c r="Y61" s="12"/>
      <c r="Z61" s="12"/>
      <c r="AA61" s="12"/>
      <c r="AB61" s="44"/>
      <c r="AC61" s="44"/>
      <c r="AD61" s="44"/>
      <c r="AE61" s="44"/>
      <c r="AF61" s="12"/>
      <c r="AG61" s="44"/>
      <c r="AH61" s="12"/>
      <c r="AI61" s="20">
        <f t="shared" si="10"/>
        <v>0</v>
      </c>
      <c r="AJ61" s="23">
        <f t="shared" si="8"/>
        <v>60</v>
      </c>
      <c r="AK61" s="27">
        <v>53</v>
      </c>
    </row>
    <row r="62" spans="1:38" ht="12.95" customHeight="1" x14ac:dyDescent="0.2">
      <c r="A62" s="11" t="s">
        <v>99</v>
      </c>
      <c r="B62" s="12" t="s">
        <v>2</v>
      </c>
      <c r="C62" s="12" t="s">
        <v>3</v>
      </c>
      <c r="D62" s="18" t="str">
        <f t="shared" si="6"/>
        <v>ABRAHAM Brigitte</v>
      </c>
      <c r="E62" s="12" t="s">
        <v>118</v>
      </c>
      <c r="F62" s="10" t="s">
        <v>118</v>
      </c>
      <c r="G62" s="74"/>
      <c r="H62" s="20">
        <f t="shared" ref="H62:H68" si="11">IF(OR(G62="",F62=""),0,G62-F62)</f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20">
        <f t="shared" si="7"/>
        <v>0</v>
      </c>
      <c r="V62" s="12"/>
      <c r="W62" s="12"/>
      <c r="X62" s="12"/>
      <c r="Y62" s="12"/>
      <c r="Z62" s="12"/>
      <c r="AA62" s="12"/>
      <c r="AB62" s="44"/>
      <c r="AC62" s="44"/>
      <c r="AD62" s="44"/>
      <c r="AE62" s="44"/>
      <c r="AF62" s="12"/>
      <c r="AG62" s="44"/>
      <c r="AH62" s="12"/>
      <c r="AI62" s="20">
        <f t="shared" si="10"/>
        <v>0</v>
      </c>
      <c r="AJ62" s="23">
        <f t="shared" si="8"/>
        <v>0</v>
      </c>
      <c r="AK62" s="27">
        <v>54</v>
      </c>
    </row>
    <row r="63" spans="1:38" ht="12.95" customHeight="1" x14ac:dyDescent="0.2">
      <c r="A63" s="11" t="s">
        <v>99</v>
      </c>
      <c r="B63" s="12" t="s">
        <v>4</v>
      </c>
      <c r="C63" s="12" t="s">
        <v>5</v>
      </c>
      <c r="D63" s="18" t="str">
        <f t="shared" si="6"/>
        <v>ASPETSBERGER Karl</v>
      </c>
      <c r="E63" s="12" t="s">
        <v>104</v>
      </c>
      <c r="F63" s="59">
        <v>40151</v>
      </c>
      <c r="G63" s="43">
        <v>40151</v>
      </c>
      <c r="H63" s="20">
        <f t="shared" si="11"/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20">
        <f t="shared" si="7"/>
        <v>0</v>
      </c>
      <c r="V63" s="12"/>
      <c r="W63" s="12"/>
      <c r="X63" s="12"/>
      <c r="Y63" s="12"/>
      <c r="Z63" s="12"/>
      <c r="AA63" s="12"/>
      <c r="AB63" s="44"/>
      <c r="AC63" s="44"/>
      <c r="AD63" s="44"/>
      <c r="AE63" s="44"/>
      <c r="AF63" s="12"/>
      <c r="AG63" s="44"/>
      <c r="AH63" s="12"/>
      <c r="AI63" s="20">
        <f t="shared" si="10"/>
        <v>0</v>
      </c>
      <c r="AJ63" s="23">
        <f t="shared" si="8"/>
        <v>0</v>
      </c>
      <c r="AK63" s="27">
        <v>55</v>
      </c>
    </row>
    <row r="64" spans="1:38" ht="12.95" customHeight="1" x14ac:dyDescent="0.2">
      <c r="A64" s="11"/>
      <c r="B64" s="12" t="s">
        <v>6</v>
      </c>
      <c r="C64" s="12" t="s">
        <v>7</v>
      </c>
      <c r="D64" s="18" t="str">
        <f t="shared" si="6"/>
        <v>BAUER Roland</v>
      </c>
      <c r="E64" s="12" t="s">
        <v>231</v>
      </c>
      <c r="F64" s="59">
        <v>29158</v>
      </c>
      <c r="G64" s="12">
        <v>29158</v>
      </c>
      <c r="H64" s="20">
        <f t="shared" si="11"/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20">
        <f t="shared" si="7"/>
        <v>0</v>
      </c>
      <c r="V64" s="12"/>
      <c r="W64" s="12"/>
      <c r="X64" s="12"/>
      <c r="Y64" s="12"/>
      <c r="Z64" s="12"/>
      <c r="AA64" s="12"/>
      <c r="AB64" s="44"/>
      <c r="AC64" s="44"/>
      <c r="AD64" s="44"/>
      <c r="AE64" s="44"/>
      <c r="AF64" s="12"/>
      <c r="AG64" s="44"/>
      <c r="AH64" s="12"/>
      <c r="AI64" s="20">
        <f t="shared" si="10"/>
        <v>0</v>
      </c>
      <c r="AJ64" s="23">
        <f t="shared" si="8"/>
        <v>0</v>
      </c>
      <c r="AK64" s="27">
        <v>56</v>
      </c>
    </row>
    <row r="65" spans="1:38" ht="12.95" customHeight="1" x14ac:dyDescent="0.2">
      <c r="A65" s="11"/>
      <c r="B65" s="12" t="s">
        <v>6</v>
      </c>
      <c r="C65" s="12" t="s">
        <v>8</v>
      </c>
      <c r="D65" s="18" t="str">
        <f t="shared" si="6"/>
        <v>BAUER Walter</v>
      </c>
      <c r="E65" s="44" t="s">
        <v>172</v>
      </c>
      <c r="F65" s="59">
        <v>27519</v>
      </c>
      <c r="G65" s="9">
        <v>27519</v>
      </c>
      <c r="H65" s="20">
        <f t="shared" si="11"/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20">
        <f t="shared" si="7"/>
        <v>0</v>
      </c>
      <c r="V65" s="12"/>
      <c r="W65" s="12"/>
      <c r="X65" s="12"/>
      <c r="Y65" s="12"/>
      <c r="Z65" s="12"/>
      <c r="AA65" s="12"/>
      <c r="AB65" s="44"/>
      <c r="AC65" s="44"/>
      <c r="AD65" s="44"/>
      <c r="AE65" s="44"/>
      <c r="AF65" s="12"/>
      <c r="AG65" s="44"/>
      <c r="AH65" s="12"/>
      <c r="AI65" s="20">
        <f t="shared" si="10"/>
        <v>0</v>
      </c>
      <c r="AJ65" s="23">
        <f t="shared" si="8"/>
        <v>0</v>
      </c>
      <c r="AK65" s="27">
        <v>57</v>
      </c>
    </row>
    <row r="66" spans="1:38" ht="12.95" customHeight="1" x14ac:dyDescent="0.2">
      <c r="A66" s="11"/>
      <c r="B66" s="12" t="s">
        <v>253</v>
      </c>
      <c r="C66" s="12" t="s">
        <v>249</v>
      </c>
      <c r="D66" s="18" t="str">
        <f t="shared" si="6"/>
        <v>BRANDSTETTER Gerald</v>
      </c>
      <c r="E66" s="44" t="s">
        <v>250</v>
      </c>
      <c r="F66" s="59">
        <v>20788</v>
      </c>
      <c r="G66" s="43">
        <v>24835</v>
      </c>
      <c r="H66" s="20">
        <f t="shared" si="11"/>
        <v>4047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20">
        <f t="shared" si="7"/>
        <v>0</v>
      </c>
      <c r="V66" s="12"/>
      <c r="W66" s="12"/>
      <c r="X66" s="12"/>
      <c r="Y66" s="13"/>
      <c r="Z66" s="12"/>
      <c r="AA66" s="12"/>
      <c r="AB66" s="44"/>
      <c r="AC66" s="44"/>
      <c r="AD66" s="44"/>
      <c r="AE66" s="44"/>
      <c r="AF66" s="12"/>
      <c r="AG66" s="44"/>
      <c r="AH66" s="12"/>
      <c r="AI66" s="20">
        <f t="shared" si="10"/>
        <v>0</v>
      </c>
      <c r="AJ66" s="23">
        <f t="shared" si="8"/>
        <v>0</v>
      </c>
      <c r="AK66" s="27">
        <v>58</v>
      </c>
    </row>
    <row r="67" spans="1:38" ht="12.95" customHeight="1" x14ac:dyDescent="0.2">
      <c r="A67" s="11"/>
      <c r="B67" s="12" t="s">
        <v>253</v>
      </c>
      <c r="C67" s="12" t="s">
        <v>249</v>
      </c>
      <c r="D67" s="18" t="str">
        <f t="shared" si="6"/>
        <v>BRANDSTETTER Gerald</v>
      </c>
      <c r="E67" s="44" t="s">
        <v>347</v>
      </c>
      <c r="F67" s="59">
        <v>0</v>
      </c>
      <c r="G67" s="44">
        <v>3270</v>
      </c>
      <c r="H67" s="20">
        <f t="shared" si="11"/>
        <v>3270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20">
        <f t="shared" si="7"/>
        <v>0</v>
      </c>
      <c r="V67" s="12"/>
      <c r="W67" s="12"/>
      <c r="X67" s="12"/>
      <c r="Y67" s="13"/>
      <c r="Z67" s="12"/>
      <c r="AA67" s="12"/>
      <c r="AB67" s="12"/>
      <c r="AC67" s="44"/>
      <c r="AD67" s="44"/>
      <c r="AE67" s="44"/>
      <c r="AF67" s="12"/>
      <c r="AG67" s="44"/>
      <c r="AH67" s="12"/>
      <c r="AI67" s="20">
        <f t="shared" si="10"/>
        <v>0</v>
      </c>
      <c r="AJ67" s="23">
        <f t="shared" si="8"/>
        <v>0</v>
      </c>
      <c r="AK67" s="27">
        <v>59</v>
      </c>
    </row>
    <row r="68" spans="1:38" ht="12.95" customHeight="1" x14ac:dyDescent="0.2">
      <c r="A68" s="11" t="s">
        <v>99</v>
      </c>
      <c r="B68" s="12" t="s">
        <v>325</v>
      </c>
      <c r="C68" s="12" t="s">
        <v>60</v>
      </c>
      <c r="D68" s="18" t="str">
        <f t="shared" si="6"/>
        <v>BRIGLAUER Dr. Christian</v>
      </c>
      <c r="E68" s="12" t="s">
        <v>118</v>
      </c>
      <c r="F68" s="59" t="s">
        <v>118</v>
      </c>
      <c r="G68" s="74"/>
      <c r="H68" s="20">
        <f t="shared" si="11"/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20">
        <f t="shared" si="7"/>
        <v>0</v>
      </c>
      <c r="V68" s="12"/>
      <c r="W68" s="12"/>
      <c r="X68" s="12"/>
      <c r="Y68" s="13"/>
      <c r="Z68" s="12"/>
      <c r="AA68" s="12"/>
      <c r="AB68" s="44"/>
      <c r="AC68" s="44"/>
      <c r="AD68" s="44"/>
      <c r="AE68" s="44"/>
      <c r="AF68" s="12"/>
      <c r="AG68" s="44"/>
      <c r="AH68" s="12"/>
      <c r="AI68" s="20">
        <f t="shared" si="10"/>
        <v>0</v>
      </c>
      <c r="AJ68" s="23">
        <f t="shared" si="8"/>
        <v>0</v>
      </c>
      <c r="AK68" s="27">
        <v>60</v>
      </c>
      <c r="AL68" s="29"/>
    </row>
    <row r="69" spans="1:38" ht="12.95" customHeight="1" x14ac:dyDescent="0.2">
      <c r="A69" s="11"/>
      <c r="B69" s="12" t="s">
        <v>11</v>
      </c>
      <c r="C69" s="12" t="s">
        <v>12</v>
      </c>
      <c r="D69" s="18" t="str">
        <f t="shared" si="6"/>
        <v>DOBLHOFER Ewald</v>
      </c>
      <c r="E69" s="12" t="s">
        <v>112</v>
      </c>
      <c r="F69" s="59">
        <v>22485</v>
      </c>
      <c r="G69" s="59">
        <v>23377</v>
      </c>
      <c r="H69" s="20">
        <f t="shared" ref="H69:H85" si="12">IF(OR(F69="",G69=""),0,G69-F69)</f>
        <v>892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20">
        <f t="shared" si="7"/>
        <v>0</v>
      </c>
      <c r="V69" s="12"/>
      <c r="W69" s="12"/>
      <c r="X69" s="12"/>
      <c r="Y69" s="12"/>
      <c r="Z69" s="12"/>
      <c r="AA69" s="12"/>
      <c r="AB69" s="44"/>
      <c r="AC69" s="44"/>
      <c r="AD69" s="44"/>
      <c r="AE69" s="44"/>
      <c r="AF69" s="12"/>
      <c r="AG69" s="44"/>
      <c r="AH69" s="12"/>
      <c r="AI69" s="20">
        <f t="shared" si="10"/>
        <v>0</v>
      </c>
      <c r="AJ69" s="23">
        <f t="shared" si="8"/>
        <v>0</v>
      </c>
      <c r="AK69" s="27">
        <v>61</v>
      </c>
    </row>
    <row r="70" spans="1:38" ht="12.95" customHeight="1" x14ac:dyDescent="0.2">
      <c r="A70" s="11"/>
      <c r="B70" s="12" t="s">
        <v>11</v>
      </c>
      <c r="C70" s="12" t="s">
        <v>12</v>
      </c>
      <c r="D70" s="18" t="str">
        <f t="shared" si="6"/>
        <v>DOBLHOFER Ewald</v>
      </c>
      <c r="E70" s="44" t="s">
        <v>226</v>
      </c>
      <c r="F70" s="59">
        <v>5335</v>
      </c>
      <c r="G70" s="59">
        <v>5934</v>
      </c>
      <c r="H70" s="20">
        <f t="shared" si="12"/>
        <v>599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20">
        <f t="shared" si="7"/>
        <v>0</v>
      </c>
      <c r="V70" s="12"/>
      <c r="W70" s="12"/>
      <c r="X70" s="12"/>
      <c r="Y70" s="12"/>
      <c r="Z70" s="12"/>
      <c r="AA70" s="12"/>
      <c r="AB70" s="44"/>
      <c r="AC70" s="44"/>
      <c r="AD70" s="44"/>
      <c r="AE70" s="44"/>
      <c r="AF70" s="12"/>
      <c r="AG70" s="44"/>
      <c r="AH70" s="12"/>
      <c r="AI70" s="20">
        <f t="shared" si="10"/>
        <v>0</v>
      </c>
      <c r="AJ70" s="23">
        <f t="shared" si="8"/>
        <v>0</v>
      </c>
      <c r="AK70" s="27">
        <v>62</v>
      </c>
    </row>
    <row r="71" spans="1:38" ht="12.95" customHeight="1" x14ac:dyDescent="0.2">
      <c r="A71" s="11" t="s">
        <v>99</v>
      </c>
      <c r="B71" s="12" t="s">
        <v>13</v>
      </c>
      <c r="C71" s="12" t="s">
        <v>14</v>
      </c>
      <c r="D71" s="18" t="str">
        <f t="shared" si="6"/>
        <v>DONNER Bernhard</v>
      </c>
      <c r="E71" s="12" t="s">
        <v>118</v>
      </c>
      <c r="F71" s="59" t="s">
        <v>118</v>
      </c>
      <c r="G71" s="74"/>
      <c r="H71" s="20">
        <f t="shared" si="12"/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20">
        <f t="shared" si="7"/>
        <v>0</v>
      </c>
      <c r="V71" s="12"/>
      <c r="W71" s="12"/>
      <c r="X71" s="12"/>
      <c r="Y71" s="12"/>
      <c r="Z71" s="12"/>
      <c r="AA71" s="12"/>
      <c r="AB71" s="44"/>
      <c r="AC71" s="44"/>
      <c r="AD71" s="44"/>
      <c r="AE71" s="44"/>
      <c r="AF71" s="12"/>
      <c r="AG71" s="44"/>
      <c r="AH71" s="12"/>
      <c r="AI71" s="20">
        <f t="shared" si="10"/>
        <v>0</v>
      </c>
      <c r="AJ71" s="23">
        <f t="shared" si="8"/>
        <v>0</v>
      </c>
      <c r="AK71" s="27">
        <v>63</v>
      </c>
    </row>
    <row r="72" spans="1:38" ht="12.95" customHeight="1" x14ac:dyDescent="0.2">
      <c r="A72" s="11"/>
      <c r="B72" s="12" t="s">
        <v>17</v>
      </c>
      <c r="C72" s="12" t="s">
        <v>18</v>
      </c>
      <c r="D72" s="18" t="str">
        <f t="shared" si="6"/>
        <v>ERBLER Hubert</v>
      </c>
      <c r="E72" s="44" t="s">
        <v>227</v>
      </c>
      <c r="F72" s="59">
        <v>61414</v>
      </c>
      <c r="G72" s="90">
        <v>64501</v>
      </c>
      <c r="H72" s="20">
        <f t="shared" si="12"/>
        <v>3087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20">
        <f t="shared" si="7"/>
        <v>0</v>
      </c>
      <c r="V72" s="12"/>
      <c r="W72" s="12"/>
      <c r="X72" s="12"/>
      <c r="Y72" s="12"/>
      <c r="Z72" s="12"/>
      <c r="AA72" s="12"/>
      <c r="AB72" s="44"/>
      <c r="AC72" s="44"/>
      <c r="AD72" s="44"/>
      <c r="AE72" s="44"/>
      <c r="AF72" s="12"/>
      <c r="AG72" s="44"/>
      <c r="AH72" s="12"/>
      <c r="AI72" s="20">
        <f t="shared" si="10"/>
        <v>0</v>
      </c>
      <c r="AJ72" s="23">
        <f t="shared" si="8"/>
        <v>0</v>
      </c>
      <c r="AK72" s="27">
        <v>64</v>
      </c>
    </row>
    <row r="73" spans="1:38" ht="12.95" customHeight="1" x14ac:dyDescent="0.2">
      <c r="A73" s="11"/>
      <c r="B73" s="12" t="s">
        <v>17</v>
      </c>
      <c r="C73" s="12" t="s">
        <v>18</v>
      </c>
      <c r="D73" s="18" t="str">
        <f t="shared" ref="D73:D104" si="13">TRIM(CONCATENATE(B73, " ",C73))</f>
        <v>ERBLER Hubert</v>
      </c>
      <c r="E73" s="12" t="s">
        <v>173</v>
      </c>
      <c r="F73" s="59">
        <v>100879</v>
      </c>
      <c r="G73" s="90">
        <v>103642</v>
      </c>
      <c r="H73" s="20">
        <f t="shared" si="12"/>
        <v>2763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20">
        <f t="shared" ref="U73:U104" si="14">IF(A73="x",SUM(I73:T73),0)</f>
        <v>0</v>
      </c>
      <c r="V73" s="12"/>
      <c r="W73" s="12"/>
      <c r="X73" s="12"/>
      <c r="Y73" s="12"/>
      <c r="Z73" s="12"/>
      <c r="AA73" s="12"/>
      <c r="AB73" s="44"/>
      <c r="AC73" s="44"/>
      <c r="AD73" s="44"/>
      <c r="AE73" s="44"/>
      <c r="AF73" s="12"/>
      <c r="AG73" s="44"/>
      <c r="AH73" s="12"/>
      <c r="AI73" s="20">
        <f t="shared" si="10"/>
        <v>0</v>
      </c>
      <c r="AJ73" s="23">
        <f t="shared" ref="AJ73:AJ104" si="15">IF(A73="x",SUMIF(D:D,D73,H:H)+U73+AI73,0)</f>
        <v>0</v>
      </c>
      <c r="AK73" s="27">
        <v>65</v>
      </c>
    </row>
    <row r="74" spans="1:38" ht="12.95" customHeight="1" x14ac:dyDescent="0.2">
      <c r="A74" s="11"/>
      <c r="B74" s="12" t="s">
        <v>17</v>
      </c>
      <c r="C74" s="12" t="s">
        <v>18</v>
      </c>
      <c r="D74" s="18" t="str">
        <f t="shared" si="13"/>
        <v>ERBLER Hubert</v>
      </c>
      <c r="E74" s="12" t="s">
        <v>107</v>
      </c>
      <c r="F74" s="59">
        <v>56422</v>
      </c>
      <c r="G74" s="59">
        <v>58861</v>
      </c>
      <c r="H74" s="20">
        <f t="shared" si="12"/>
        <v>2439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20">
        <f t="shared" si="14"/>
        <v>0</v>
      </c>
      <c r="V74" s="12"/>
      <c r="W74" s="12"/>
      <c r="X74" s="12"/>
      <c r="Y74" s="12"/>
      <c r="Z74" s="12"/>
      <c r="AA74" s="12"/>
      <c r="AB74" s="44"/>
      <c r="AC74" s="44"/>
      <c r="AD74" s="44"/>
      <c r="AE74" s="44"/>
      <c r="AF74" s="12"/>
      <c r="AG74" s="44"/>
      <c r="AH74" s="12"/>
      <c r="AI74" s="20">
        <f t="shared" si="10"/>
        <v>0</v>
      </c>
      <c r="AJ74" s="23">
        <f t="shared" si="15"/>
        <v>0</v>
      </c>
      <c r="AK74" s="27">
        <v>63</v>
      </c>
    </row>
    <row r="75" spans="1:38" ht="12.95" customHeight="1" x14ac:dyDescent="0.2">
      <c r="A75" s="11"/>
      <c r="B75" s="12" t="s">
        <v>17</v>
      </c>
      <c r="C75" s="12" t="s">
        <v>18</v>
      </c>
      <c r="D75" s="18" t="str">
        <f t="shared" si="13"/>
        <v>ERBLER Hubert</v>
      </c>
      <c r="E75" s="12" t="s">
        <v>151</v>
      </c>
      <c r="F75" s="59">
        <v>20074</v>
      </c>
      <c r="G75" s="59">
        <v>22004</v>
      </c>
      <c r="H75" s="20">
        <f t="shared" si="12"/>
        <v>1930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20">
        <f t="shared" si="14"/>
        <v>0</v>
      </c>
      <c r="V75" s="12"/>
      <c r="W75" s="12"/>
      <c r="X75" s="12"/>
      <c r="Y75" s="12"/>
      <c r="Z75" s="12"/>
      <c r="AA75" s="12"/>
      <c r="AB75" s="44"/>
      <c r="AC75" s="44"/>
      <c r="AD75" s="44"/>
      <c r="AE75" s="44"/>
      <c r="AF75" s="12"/>
      <c r="AG75" s="44"/>
      <c r="AH75" s="12"/>
      <c r="AI75" s="20">
        <f t="shared" si="10"/>
        <v>0</v>
      </c>
      <c r="AJ75" s="23">
        <f t="shared" si="15"/>
        <v>0</v>
      </c>
      <c r="AK75" s="27">
        <v>66</v>
      </c>
    </row>
    <row r="76" spans="1:38" ht="12.95" customHeight="1" x14ac:dyDescent="0.2">
      <c r="A76" s="11"/>
      <c r="B76" s="12" t="s">
        <v>17</v>
      </c>
      <c r="C76" s="12" t="s">
        <v>18</v>
      </c>
      <c r="D76" s="18" t="str">
        <f t="shared" si="13"/>
        <v>ERBLER Hubert</v>
      </c>
      <c r="E76" s="12" t="s">
        <v>189</v>
      </c>
      <c r="F76" s="59">
        <v>19900</v>
      </c>
      <c r="G76" s="59">
        <v>21450</v>
      </c>
      <c r="H76" s="20">
        <f t="shared" si="12"/>
        <v>1550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20">
        <f t="shared" si="14"/>
        <v>0</v>
      </c>
      <c r="V76" s="12"/>
      <c r="W76" s="12"/>
      <c r="X76" s="12"/>
      <c r="Y76" s="12"/>
      <c r="Z76" s="12"/>
      <c r="AA76" s="12"/>
      <c r="AB76" s="44"/>
      <c r="AC76" s="44"/>
      <c r="AD76" s="44"/>
      <c r="AE76" s="44"/>
      <c r="AF76" s="12"/>
      <c r="AG76" s="44"/>
      <c r="AH76" s="12"/>
      <c r="AI76" s="20">
        <f t="shared" si="10"/>
        <v>0</v>
      </c>
      <c r="AJ76" s="23">
        <f t="shared" si="15"/>
        <v>0</v>
      </c>
      <c r="AK76" s="27">
        <v>67</v>
      </c>
    </row>
    <row r="77" spans="1:38" ht="12.95" customHeight="1" x14ac:dyDescent="0.2">
      <c r="A77" s="11"/>
      <c r="B77" s="12" t="s">
        <v>17</v>
      </c>
      <c r="C77" s="12" t="s">
        <v>18</v>
      </c>
      <c r="D77" s="18" t="str">
        <f t="shared" si="13"/>
        <v>ERBLER Hubert</v>
      </c>
      <c r="E77" s="80" t="s">
        <v>327</v>
      </c>
      <c r="F77" s="59">
        <v>185</v>
      </c>
      <c r="G77" s="59">
        <v>1640</v>
      </c>
      <c r="H77" s="20">
        <f t="shared" si="12"/>
        <v>1455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20">
        <f t="shared" si="14"/>
        <v>0</v>
      </c>
      <c r="V77" s="12"/>
      <c r="W77" s="12"/>
      <c r="X77" s="12"/>
      <c r="Y77" s="12"/>
      <c r="Z77" s="12"/>
      <c r="AA77" s="12"/>
      <c r="AB77" s="44"/>
      <c r="AC77" s="44"/>
      <c r="AD77" s="44"/>
      <c r="AE77" s="44"/>
      <c r="AF77" s="12"/>
      <c r="AG77" s="44"/>
      <c r="AH77" s="12"/>
      <c r="AI77" s="20">
        <f t="shared" si="10"/>
        <v>0</v>
      </c>
      <c r="AJ77" s="23">
        <f t="shared" si="15"/>
        <v>0</v>
      </c>
      <c r="AK77" s="27">
        <v>68</v>
      </c>
    </row>
    <row r="78" spans="1:38" ht="12.95" customHeight="1" x14ac:dyDescent="0.2">
      <c r="A78" s="11"/>
      <c r="B78" s="12" t="s">
        <v>17</v>
      </c>
      <c r="C78" s="12" t="s">
        <v>18</v>
      </c>
      <c r="D78" s="18" t="str">
        <f t="shared" si="13"/>
        <v>ERBLER Hubert</v>
      </c>
      <c r="E78" s="44" t="s">
        <v>175</v>
      </c>
      <c r="F78" s="59">
        <v>10824</v>
      </c>
      <c r="G78" s="90">
        <v>12258</v>
      </c>
      <c r="H78" s="20">
        <f t="shared" si="12"/>
        <v>1434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20">
        <f t="shared" si="14"/>
        <v>0</v>
      </c>
      <c r="V78" s="12"/>
      <c r="W78" s="12"/>
      <c r="X78" s="12"/>
      <c r="Y78" s="12"/>
      <c r="Z78" s="12"/>
      <c r="AA78" s="12"/>
      <c r="AB78" s="44"/>
      <c r="AC78" s="44"/>
      <c r="AD78" s="44"/>
      <c r="AE78" s="44"/>
      <c r="AF78" s="12"/>
      <c r="AG78" s="44"/>
      <c r="AH78" s="12"/>
      <c r="AI78" s="20">
        <f t="shared" si="10"/>
        <v>0</v>
      </c>
      <c r="AJ78" s="23">
        <f t="shared" si="15"/>
        <v>0</v>
      </c>
      <c r="AK78" s="27">
        <v>69</v>
      </c>
    </row>
    <row r="79" spans="1:38" ht="12.95" customHeight="1" x14ac:dyDescent="0.2">
      <c r="A79" s="11"/>
      <c r="B79" s="12" t="s">
        <v>17</v>
      </c>
      <c r="C79" s="12" t="s">
        <v>18</v>
      </c>
      <c r="D79" s="18" t="str">
        <f t="shared" si="13"/>
        <v>ERBLER Hubert</v>
      </c>
      <c r="E79" s="12" t="s">
        <v>149</v>
      </c>
      <c r="F79" s="59">
        <v>21717</v>
      </c>
      <c r="G79" s="59">
        <v>23057</v>
      </c>
      <c r="H79" s="20">
        <f t="shared" si="12"/>
        <v>1340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20">
        <f t="shared" si="14"/>
        <v>0</v>
      </c>
      <c r="V79" s="12"/>
      <c r="W79" s="12"/>
      <c r="X79" s="12"/>
      <c r="Y79" s="12"/>
      <c r="Z79" s="12"/>
      <c r="AA79" s="12"/>
      <c r="AB79" s="44"/>
      <c r="AC79" s="44"/>
      <c r="AD79" s="44"/>
      <c r="AE79" s="44"/>
      <c r="AF79" s="12"/>
      <c r="AG79" s="44"/>
      <c r="AH79" s="12"/>
      <c r="AI79" s="20">
        <f t="shared" si="10"/>
        <v>0</v>
      </c>
      <c r="AJ79" s="23">
        <f t="shared" si="15"/>
        <v>0</v>
      </c>
      <c r="AK79" s="27">
        <v>70</v>
      </c>
    </row>
    <row r="80" spans="1:38" ht="12.95" customHeight="1" x14ac:dyDescent="0.2">
      <c r="A80" s="11"/>
      <c r="B80" s="12" t="s">
        <v>17</v>
      </c>
      <c r="C80" s="12" t="s">
        <v>18</v>
      </c>
      <c r="D80" s="18" t="str">
        <f t="shared" si="13"/>
        <v>ERBLER Hubert</v>
      </c>
      <c r="E80" s="12" t="s">
        <v>212</v>
      </c>
      <c r="F80" s="59">
        <v>41404</v>
      </c>
      <c r="G80" s="59">
        <v>42631</v>
      </c>
      <c r="H80" s="20">
        <f t="shared" si="12"/>
        <v>1227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20">
        <f t="shared" si="14"/>
        <v>0</v>
      </c>
      <c r="V80" s="12"/>
      <c r="W80" s="12"/>
      <c r="X80" s="12"/>
      <c r="Y80" s="12"/>
      <c r="Z80" s="12"/>
      <c r="AA80" s="12"/>
      <c r="AB80" s="44"/>
      <c r="AC80" s="44"/>
      <c r="AD80" s="44"/>
      <c r="AE80" s="44"/>
      <c r="AF80" s="12"/>
      <c r="AG80" s="44"/>
      <c r="AH80" s="12"/>
      <c r="AI80" s="20">
        <f t="shared" si="10"/>
        <v>0</v>
      </c>
      <c r="AJ80" s="23">
        <f t="shared" si="15"/>
        <v>0</v>
      </c>
      <c r="AK80" s="27">
        <v>71</v>
      </c>
    </row>
    <row r="81" spans="1:37" ht="12.95" customHeight="1" x14ac:dyDescent="0.2">
      <c r="A81" s="11"/>
      <c r="B81" s="12" t="s">
        <v>17</v>
      </c>
      <c r="C81" s="12" t="s">
        <v>18</v>
      </c>
      <c r="D81" s="18" t="str">
        <f t="shared" si="13"/>
        <v>ERBLER Hubert</v>
      </c>
      <c r="E81" s="12" t="s">
        <v>148</v>
      </c>
      <c r="F81" s="59">
        <v>22823</v>
      </c>
      <c r="G81" s="59">
        <v>24016</v>
      </c>
      <c r="H81" s="20">
        <f t="shared" si="12"/>
        <v>1193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20">
        <f t="shared" si="14"/>
        <v>0</v>
      </c>
      <c r="V81" s="12"/>
      <c r="W81" s="12"/>
      <c r="X81" s="12"/>
      <c r="Y81" s="12"/>
      <c r="Z81" s="12"/>
      <c r="AA81" s="12"/>
      <c r="AB81" s="44"/>
      <c r="AC81" s="44"/>
      <c r="AD81" s="44"/>
      <c r="AE81" s="44"/>
      <c r="AF81" s="12"/>
      <c r="AG81" s="44"/>
      <c r="AH81" s="12"/>
      <c r="AI81" s="20">
        <f t="shared" si="10"/>
        <v>0</v>
      </c>
      <c r="AJ81" s="23">
        <f t="shared" si="15"/>
        <v>0</v>
      </c>
      <c r="AK81" s="27">
        <v>72</v>
      </c>
    </row>
    <row r="82" spans="1:37" ht="12.95" customHeight="1" x14ac:dyDescent="0.2">
      <c r="A82" s="11"/>
      <c r="B82" s="12" t="s">
        <v>17</v>
      </c>
      <c r="C82" s="12" t="s">
        <v>18</v>
      </c>
      <c r="D82" s="18" t="str">
        <f t="shared" si="13"/>
        <v>ERBLER Hubert</v>
      </c>
      <c r="E82" s="12" t="s">
        <v>210</v>
      </c>
      <c r="F82" s="59">
        <v>100978</v>
      </c>
      <c r="G82" s="59">
        <v>101703</v>
      </c>
      <c r="H82" s="20">
        <f t="shared" si="12"/>
        <v>725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20">
        <f t="shared" si="14"/>
        <v>0</v>
      </c>
      <c r="V82" s="12"/>
      <c r="W82" s="12"/>
      <c r="X82" s="12"/>
      <c r="Y82" s="12"/>
      <c r="Z82" s="12"/>
      <c r="AA82" s="12"/>
      <c r="AB82" s="44"/>
      <c r="AC82" s="44"/>
      <c r="AD82" s="44"/>
      <c r="AE82" s="44"/>
      <c r="AF82" s="12"/>
      <c r="AG82" s="44"/>
      <c r="AH82" s="12"/>
      <c r="AI82" s="20">
        <f t="shared" si="10"/>
        <v>0</v>
      </c>
      <c r="AJ82" s="23">
        <f t="shared" si="15"/>
        <v>0</v>
      </c>
      <c r="AK82" s="27">
        <v>73</v>
      </c>
    </row>
    <row r="83" spans="1:37" ht="12.95" customHeight="1" x14ac:dyDescent="0.2">
      <c r="A83" s="11"/>
      <c r="B83" s="12" t="s">
        <v>17</v>
      </c>
      <c r="C83" s="12" t="s">
        <v>18</v>
      </c>
      <c r="D83" s="18" t="str">
        <f t="shared" si="13"/>
        <v>ERBLER Hubert</v>
      </c>
      <c r="E83" s="12" t="s">
        <v>211</v>
      </c>
      <c r="F83" s="59">
        <v>77886</v>
      </c>
      <c r="G83" s="59">
        <v>78601</v>
      </c>
      <c r="H83" s="20">
        <f t="shared" si="12"/>
        <v>715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20">
        <f t="shared" si="14"/>
        <v>0</v>
      </c>
      <c r="V83" s="12"/>
      <c r="W83" s="12"/>
      <c r="X83" s="12"/>
      <c r="Y83" s="12"/>
      <c r="Z83" s="12"/>
      <c r="AA83" s="12"/>
      <c r="AB83" s="44"/>
      <c r="AC83" s="44"/>
      <c r="AD83" s="44"/>
      <c r="AE83" s="44"/>
      <c r="AF83" s="12"/>
      <c r="AG83" s="44"/>
      <c r="AH83" s="12"/>
      <c r="AI83" s="20">
        <f t="shared" si="10"/>
        <v>0</v>
      </c>
      <c r="AJ83" s="23">
        <f t="shared" si="15"/>
        <v>0</v>
      </c>
      <c r="AK83" s="27">
        <v>74</v>
      </c>
    </row>
    <row r="84" spans="1:37" ht="12.95" customHeight="1" x14ac:dyDescent="0.2">
      <c r="A84" s="11"/>
      <c r="B84" s="12" t="s">
        <v>17</v>
      </c>
      <c r="C84" s="12" t="s">
        <v>18</v>
      </c>
      <c r="D84" s="18" t="str">
        <f t="shared" si="13"/>
        <v>ERBLER Hubert</v>
      </c>
      <c r="E84" s="12" t="s">
        <v>174</v>
      </c>
      <c r="F84" s="59">
        <v>22105</v>
      </c>
      <c r="G84" s="90">
        <v>22729</v>
      </c>
      <c r="H84" s="20">
        <f t="shared" si="12"/>
        <v>624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20">
        <f t="shared" si="14"/>
        <v>0</v>
      </c>
      <c r="V84" s="12"/>
      <c r="W84" s="12"/>
      <c r="X84" s="12"/>
      <c r="Y84" s="12"/>
      <c r="Z84" s="12"/>
      <c r="AA84" s="12"/>
      <c r="AB84" s="44"/>
      <c r="AC84" s="44"/>
      <c r="AD84" s="44"/>
      <c r="AE84" s="44"/>
      <c r="AF84" s="12"/>
      <c r="AG84" s="44"/>
      <c r="AH84" s="12"/>
      <c r="AI84" s="20">
        <f t="shared" ref="AI84:AI115" si="16">IF(A84="x",SUM(V84:AH84),0)</f>
        <v>0</v>
      </c>
      <c r="AJ84" s="23">
        <f t="shared" si="15"/>
        <v>0</v>
      </c>
      <c r="AK84" s="27">
        <v>75</v>
      </c>
    </row>
    <row r="85" spans="1:37" ht="12.95" customHeight="1" x14ac:dyDescent="0.2">
      <c r="A85" s="11" t="s">
        <v>130</v>
      </c>
      <c r="B85" s="12" t="s">
        <v>17</v>
      </c>
      <c r="C85" s="12" t="s">
        <v>18</v>
      </c>
      <c r="D85" s="18" t="str">
        <f t="shared" si="13"/>
        <v>ERBLER Hubert</v>
      </c>
      <c r="E85" s="12" t="s">
        <v>150</v>
      </c>
      <c r="F85" s="9">
        <v>14570</v>
      </c>
      <c r="G85" s="9">
        <v>14620</v>
      </c>
      <c r="H85" s="20">
        <f t="shared" si="12"/>
        <v>50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20">
        <f t="shared" si="14"/>
        <v>0</v>
      </c>
      <c r="V85" s="12"/>
      <c r="W85" s="12"/>
      <c r="X85" s="12"/>
      <c r="Y85" s="12"/>
      <c r="Z85" s="12"/>
      <c r="AA85" s="12"/>
      <c r="AB85" s="44"/>
      <c r="AC85" s="44"/>
      <c r="AD85" s="44"/>
      <c r="AE85" s="44"/>
      <c r="AF85" s="12"/>
      <c r="AG85" s="44"/>
      <c r="AH85" s="12"/>
      <c r="AI85" s="20">
        <f t="shared" si="16"/>
        <v>0</v>
      </c>
      <c r="AJ85" s="23">
        <f t="shared" si="15"/>
        <v>0</v>
      </c>
      <c r="AK85" s="1"/>
    </row>
    <row r="86" spans="1:37" ht="12.95" customHeight="1" x14ac:dyDescent="0.2">
      <c r="A86" s="11" t="s">
        <v>99</v>
      </c>
      <c r="B86" s="12" t="s">
        <v>120</v>
      </c>
      <c r="C86" s="12" t="s">
        <v>31</v>
      </c>
      <c r="D86" s="18" t="str">
        <f t="shared" si="13"/>
        <v>FALKINGER Johann</v>
      </c>
      <c r="E86" s="12" t="s">
        <v>118</v>
      </c>
      <c r="F86" s="59" t="s">
        <v>118</v>
      </c>
      <c r="G86" s="74"/>
      <c r="H86" s="20">
        <f>IF(OR(G86="",F86=""),0,G86-F86)</f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20">
        <f t="shared" si="14"/>
        <v>0</v>
      </c>
      <c r="V86" s="12"/>
      <c r="W86" s="12"/>
      <c r="X86" s="12"/>
      <c r="Y86" s="12"/>
      <c r="Z86" s="12"/>
      <c r="AA86" s="12"/>
      <c r="AB86" s="44"/>
      <c r="AC86" s="44"/>
      <c r="AD86" s="44"/>
      <c r="AE86" s="44"/>
      <c r="AF86" s="12"/>
      <c r="AG86" s="44"/>
      <c r="AH86" s="12"/>
      <c r="AI86" s="20">
        <f t="shared" si="16"/>
        <v>0</v>
      </c>
      <c r="AJ86" s="23">
        <f t="shared" si="15"/>
        <v>0</v>
      </c>
    </row>
    <row r="87" spans="1:37" ht="12.95" customHeight="1" x14ac:dyDescent="0.2">
      <c r="A87" s="11" t="s">
        <v>99</v>
      </c>
      <c r="B87" s="12" t="s">
        <v>326</v>
      </c>
      <c r="C87" s="12" t="s">
        <v>225</v>
      </c>
      <c r="D87" s="18" t="str">
        <f t="shared" si="13"/>
        <v>GUNACKER Nina</v>
      </c>
      <c r="E87" s="44" t="s">
        <v>118</v>
      </c>
      <c r="F87" s="59" t="s">
        <v>118</v>
      </c>
      <c r="G87" s="74"/>
      <c r="H87" s="20">
        <f>IF(OR(G87="",F87=""),0,G87-F87)</f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20">
        <f t="shared" si="14"/>
        <v>0</v>
      </c>
      <c r="V87" s="12"/>
      <c r="W87" s="12"/>
      <c r="X87" s="12"/>
      <c r="Y87" s="12"/>
      <c r="Z87" s="12"/>
      <c r="AA87" s="12"/>
      <c r="AB87" s="44"/>
      <c r="AC87" s="44"/>
      <c r="AD87" s="44"/>
      <c r="AE87" s="44"/>
      <c r="AF87" s="12"/>
      <c r="AG87" s="44"/>
      <c r="AH87" s="12"/>
      <c r="AI87" s="20">
        <f t="shared" si="16"/>
        <v>0</v>
      </c>
      <c r="AJ87" s="23">
        <f t="shared" si="15"/>
        <v>0</v>
      </c>
      <c r="AK87" s="27"/>
    </row>
    <row r="88" spans="1:37" ht="12.95" customHeight="1" x14ac:dyDescent="0.2">
      <c r="A88" s="11" t="s">
        <v>99</v>
      </c>
      <c r="B88" s="12" t="s">
        <v>121</v>
      </c>
      <c r="C88" s="12" t="s">
        <v>122</v>
      </c>
      <c r="D88" s="18" t="str">
        <f t="shared" si="13"/>
        <v>HAASLER Olga</v>
      </c>
      <c r="E88" s="12" t="s">
        <v>118</v>
      </c>
      <c r="F88" s="10" t="s">
        <v>118</v>
      </c>
      <c r="G88" s="75"/>
      <c r="H88" s="20">
        <f>IF(OR(G88="",F88=""),0,G88-F88)</f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20">
        <f t="shared" si="14"/>
        <v>0</v>
      </c>
      <c r="V88" s="12"/>
      <c r="W88" s="12"/>
      <c r="X88" s="12"/>
      <c r="Y88" s="12"/>
      <c r="Z88" s="12"/>
      <c r="AA88" s="12"/>
      <c r="AB88" s="44"/>
      <c r="AC88" s="104"/>
      <c r="AD88" s="44"/>
      <c r="AE88" s="44"/>
      <c r="AF88" s="12"/>
      <c r="AG88" s="44"/>
      <c r="AH88" s="12"/>
      <c r="AI88" s="20">
        <f t="shared" si="16"/>
        <v>0</v>
      </c>
      <c r="AJ88" s="23">
        <f t="shared" si="15"/>
        <v>0</v>
      </c>
      <c r="AK88" s="27"/>
    </row>
    <row r="89" spans="1:37" ht="12.95" customHeight="1" x14ac:dyDescent="0.2">
      <c r="A89" s="11"/>
      <c r="B89" s="12" t="s">
        <v>254</v>
      </c>
      <c r="C89" s="12" t="s">
        <v>60</v>
      </c>
      <c r="D89" s="18" t="str">
        <f t="shared" si="13"/>
        <v>HADERER Christian</v>
      </c>
      <c r="E89" s="12" t="s">
        <v>252</v>
      </c>
      <c r="F89" s="59">
        <v>29482</v>
      </c>
      <c r="G89" s="59">
        <v>31482</v>
      </c>
      <c r="H89" s="20">
        <f>IF(OR(G89="",F89=""),0,G89-F89)</f>
        <v>2000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20">
        <f t="shared" si="14"/>
        <v>0</v>
      </c>
      <c r="V89" s="12"/>
      <c r="W89" s="12"/>
      <c r="X89" s="12"/>
      <c r="Y89" s="12"/>
      <c r="Z89" s="12"/>
      <c r="AA89" s="12"/>
      <c r="AB89" s="44"/>
      <c r="AC89" s="44"/>
      <c r="AD89" s="44"/>
      <c r="AE89" s="44"/>
      <c r="AF89" s="12"/>
      <c r="AG89" s="44"/>
      <c r="AH89" s="12"/>
      <c r="AI89" s="20">
        <f t="shared" si="16"/>
        <v>0</v>
      </c>
      <c r="AJ89" s="23">
        <f t="shared" si="15"/>
        <v>0</v>
      </c>
      <c r="AK89" s="27"/>
    </row>
    <row r="90" spans="1:37" ht="12.95" customHeight="1" x14ac:dyDescent="0.2">
      <c r="A90" s="11"/>
      <c r="B90" s="12" t="s">
        <v>134</v>
      </c>
      <c r="C90" s="12" t="s">
        <v>135</v>
      </c>
      <c r="D90" s="18" t="str">
        <f t="shared" si="13"/>
        <v>HELMHART Joachim</v>
      </c>
      <c r="E90" s="12" t="s">
        <v>136</v>
      </c>
      <c r="F90" s="59">
        <v>96255</v>
      </c>
      <c r="G90" s="59">
        <v>96255</v>
      </c>
      <c r="H90" s="20">
        <f t="shared" ref="H90:H111" si="17">IF(OR(F90="",G90=""),0,G90-F90)</f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20">
        <f t="shared" si="14"/>
        <v>0</v>
      </c>
      <c r="V90" s="12"/>
      <c r="W90" s="12"/>
      <c r="X90" s="12"/>
      <c r="Y90" s="13"/>
      <c r="Z90" s="12"/>
      <c r="AA90" s="12"/>
      <c r="AB90" s="44"/>
      <c r="AC90" s="44"/>
      <c r="AD90" s="44"/>
      <c r="AE90" s="44"/>
      <c r="AF90" s="12"/>
      <c r="AG90" s="44"/>
      <c r="AH90" s="12"/>
      <c r="AI90" s="20">
        <f t="shared" si="16"/>
        <v>0</v>
      </c>
      <c r="AJ90" s="23">
        <f t="shared" si="15"/>
        <v>0</v>
      </c>
      <c r="AK90" s="27"/>
    </row>
    <row r="91" spans="1:37" ht="12.95" customHeight="1" x14ac:dyDescent="0.2">
      <c r="A91" s="11"/>
      <c r="B91" s="12" t="s">
        <v>201</v>
      </c>
      <c r="C91" s="12" t="s">
        <v>202</v>
      </c>
      <c r="D91" s="18" t="str">
        <f t="shared" si="13"/>
        <v>HLUPIC Drago</v>
      </c>
      <c r="E91" s="12" t="s">
        <v>231</v>
      </c>
      <c r="F91" s="59">
        <v>42134</v>
      </c>
      <c r="G91" s="59">
        <v>42134</v>
      </c>
      <c r="H91" s="20">
        <f t="shared" si="17"/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20">
        <f t="shared" si="14"/>
        <v>0</v>
      </c>
      <c r="V91" s="12"/>
      <c r="W91" s="12"/>
      <c r="X91" s="12"/>
      <c r="Y91" s="13"/>
      <c r="Z91" s="12"/>
      <c r="AA91" s="12"/>
      <c r="AB91" s="44"/>
      <c r="AC91" s="44"/>
      <c r="AD91" s="44"/>
      <c r="AE91" s="44"/>
      <c r="AF91" s="12"/>
      <c r="AG91" s="44"/>
      <c r="AH91" s="12"/>
      <c r="AI91" s="20">
        <f t="shared" si="16"/>
        <v>0</v>
      </c>
      <c r="AJ91" s="23">
        <f t="shared" si="15"/>
        <v>0</v>
      </c>
      <c r="AK91" s="27"/>
    </row>
    <row r="92" spans="1:37" ht="12.95" customHeight="1" x14ac:dyDescent="0.2">
      <c r="A92" s="11"/>
      <c r="B92" s="12" t="s">
        <v>25</v>
      </c>
      <c r="C92" s="12" t="s">
        <v>26</v>
      </c>
      <c r="D92" s="18" t="str">
        <f t="shared" si="13"/>
        <v>HOFLEHNER Karl Heinz</v>
      </c>
      <c r="E92" s="12" t="s">
        <v>129</v>
      </c>
      <c r="F92" s="43">
        <v>188624</v>
      </c>
      <c r="G92" s="59">
        <v>191161</v>
      </c>
      <c r="H92" s="20">
        <f t="shared" si="17"/>
        <v>2537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20">
        <f t="shared" si="14"/>
        <v>0</v>
      </c>
      <c r="V92" s="12"/>
      <c r="W92" s="12"/>
      <c r="X92" s="12"/>
      <c r="Y92" s="12"/>
      <c r="Z92" s="12"/>
      <c r="AA92" s="12"/>
      <c r="AB92" s="44"/>
      <c r="AC92" s="44"/>
      <c r="AD92" s="44"/>
      <c r="AE92" s="44"/>
      <c r="AF92" s="12"/>
      <c r="AG92" s="44"/>
      <c r="AH92" s="12"/>
      <c r="AI92" s="20">
        <f t="shared" si="16"/>
        <v>0</v>
      </c>
      <c r="AJ92" s="23">
        <f t="shared" si="15"/>
        <v>0</v>
      </c>
      <c r="AK92" s="27"/>
    </row>
    <row r="93" spans="1:37" ht="12.95" customHeight="1" x14ac:dyDescent="0.2">
      <c r="A93" s="11" t="s">
        <v>99</v>
      </c>
      <c r="B93" s="12" t="s">
        <v>27</v>
      </c>
      <c r="C93" s="12" t="s">
        <v>29</v>
      </c>
      <c r="D93" s="18" t="str">
        <f t="shared" si="13"/>
        <v>HOHENEDER Reinhold</v>
      </c>
      <c r="E93" s="12" t="s">
        <v>118</v>
      </c>
      <c r="F93" s="59" t="s">
        <v>118</v>
      </c>
      <c r="G93" s="74"/>
      <c r="H93" s="20">
        <f t="shared" si="17"/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20">
        <f t="shared" si="14"/>
        <v>0</v>
      </c>
      <c r="V93" s="12"/>
      <c r="W93" s="12"/>
      <c r="X93" s="12"/>
      <c r="Y93" s="12"/>
      <c r="Z93" s="12"/>
      <c r="AA93" s="12"/>
      <c r="AB93" s="44"/>
      <c r="AC93" s="44"/>
      <c r="AD93" s="44"/>
      <c r="AE93" s="44"/>
      <c r="AF93" s="12"/>
      <c r="AG93" s="44"/>
      <c r="AH93" s="12"/>
      <c r="AI93" s="20">
        <f t="shared" si="16"/>
        <v>0</v>
      </c>
      <c r="AJ93" s="23">
        <f t="shared" si="15"/>
        <v>0</v>
      </c>
      <c r="AK93" s="27"/>
    </row>
    <row r="94" spans="1:37" ht="12.95" customHeight="1" x14ac:dyDescent="0.2">
      <c r="A94" s="11" t="s">
        <v>99</v>
      </c>
      <c r="B94" s="12" t="s">
        <v>27</v>
      </c>
      <c r="C94" s="12" t="s">
        <v>140</v>
      </c>
      <c r="D94" s="18" t="str">
        <f t="shared" si="13"/>
        <v>HOHENEDER Theresa</v>
      </c>
      <c r="E94" s="12" t="s">
        <v>118</v>
      </c>
      <c r="F94" s="59" t="s">
        <v>118</v>
      </c>
      <c r="G94" s="74"/>
      <c r="H94" s="20">
        <f t="shared" si="17"/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20">
        <f t="shared" si="14"/>
        <v>0</v>
      </c>
      <c r="V94" s="12"/>
      <c r="W94" s="12"/>
      <c r="X94" s="12"/>
      <c r="Y94" s="12"/>
      <c r="Z94" s="12"/>
      <c r="AA94" s="12"/>
      <c r="AB94" s="44"/>
      <c r="AC94" s="44"/>
      <c r="AD94" s="44"/>
      <c r="AE94" s="44"/>
      <c r="AF94" s="12"/>
      <c r="AG94" s="44"/>
      <c r="AH94" s="12"/>
      <c r="AI94" s="20">
        <f t="shared" si="16"/>
        <v>0</v>
      </c>
      <c r="AJ94" s="23">
        <f t="shared" si="15"/>
        <v>0</v>
      </c>
      <c r="AK94" s="27"/>
    </row>
    <row r="95" spans="1:37" ht="12.95" customHeight="1" x14ac:dyDescent="0.2">
      <c r="A95" s="11" t="s">
        <v>130</v>
      </c>
      <c r="B95" s="12" t="s">
        <v>32</v>
      </c>
      <c r="C95" s="12" t="s">
        <v>19</v>
      </c>
      <c r="D95" s="18" t="str">
        <f t="shared" si="13"/>
        <v>KOLLER Franz</v>
      </c>
      <c r="E95" s="12" t="s">
        <v>109</v>
      </c>
      <c r="F95" s="59">
        <v>68938</v>
      </c>
      <c r="G95" s="90">
        <v>68938</v>
      </c>
      <c r="H95" s="20">
        <f t="shared" si="17"/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20">
        <f t="shared" si="14"/>
        <v>0</v>
      </c>
      <c r="V95" s="12"/>
      <c r="W95" s="12"/>
      <c r="X95" s="12"/>
      <c r="Y95" s="12"/>
      <c r="Z95" s="12"/>
      <c r="AA95" s="12"/>
      <c r="AB95" s="44"/>
      <c r="AC95" s="44"/>
      <c r="AD95" s="44"/>
      <c r="AE95" s="44"/>
      <c r="AF95" s="12"/>
      <c r="AG95" s="44"/>
      <c r="AH95" s="12"/>
      <c r="AI95" s="20">
        <f t="shared" si="16"/>
        <v>0</v>
      </c>
      <c r="AJ95" s="23">
        <f t="shared" si="15"/>
        <v>0</v>
      </c>
      <c r="AK95" s="27"/>
    </row>
    <row r="96" spans="1:37" ht="11.45" customHeight="1" x14ac:dyDescent="0.2">
      <c r="A96" s="11"/>
      <c r="B96" s="12" t="s">
        <v>32</v>
      </c>
      <c r="C96" s="12" t="s">
        <v>19</v>
      </c>
      <c r="D96" s="18" t="str">
        <f t="shared" si="13"/>
        <v>KOLLER Franz</v>
      </c>
      <c r="E96" s="12" t="s">
        <v>272</v>
      </c>
      <c r="F96" s="59" t="s">
        <v>130</v>
      </c>
      <c r="G96" s="59"/>
      <c r="H96" s="20">
        <f t="shared" si="17"/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20">
        <f t="shared" si="14"/>
        <v>0</v>
      </c>
      <c r="V96" s="12"/>
      <c r="W96" s="12"/>
      <c r="X96" s="12"/>
      <c r="Y96" s="12"/>
      <c r="Z96" s="12"/>
      <c r="AA96" s="12"/>
      <c r="AB96" s="44"/>
      <c r="AC96" s="44"/>
      <c r="AD96" s="44"/>
      <c r="AE96" s="44"/>
      <c r="AF96" s="12"/>
      <c r="AG96" s="44"/>
      <c r="AH96" s="12"/>
      <c r="AI96" s="20">
        <f t="shared" si="16"/>
        <v>0</v>
      </c>
      <c r="AJ96" s="23">
        <f t="shared" si="15"/>
        <v>0</v>
      </c>
      <c r="AK96" s="27"/>
    </row>
    <row r="97" spans="1:37" ht="12.95" customHeight="1" x14ac:dyDescent="0.2">
      <c r="A97" s="11"/>
      <c r="B97" s="12" t="s">
        <v>32</v>
      </c>
      <c r="C97" s="12" t="s">
        <v>19</v>
      </c>
      <c r="D97" s="18" t="str">
        <f t="shared" si="13"/>
        <v>KOLLER Franz</v>
      </c>
      <c r="E97" s="12" t="s">
        <v>110</v>
      </c>
      <c r="F97" s="59">
        <v>72171</v>
      </c>
      <c r="G97" s="59">
        <v>72171</v>
      </c>
      <c r="H97" s="20">
        <f t="shared" si="17"/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20">
        <f t="shared" si="14"/>
        <v>0</v>
      </c>
      <c r="V97" s="12"/>
      <c r="W97" s="12"/>
      <c r="X97" s="12"/>
      <c r="Y97" s="12"/>
      <c r="Z97" s="12"/>
      <c r="AA97" s="12"/>
      <c r="AB97" s="44"/>
      <c r="AC97" s="44"/>
      <c r="AD97" s="44"/>
      <c r="AE97" s="44"/>
      <c r="AF97" s="12"/>
      <c r="AG97" s="44"/>
      <c r="AH97" s="12"/>
      <c r="AI97" s="20">
        <f t="shared" si="16"/>
        <v>0</v>
      </c>
      <c r="AJ97" s="23">
        <f t="shared" si="15"/>
        <v>0</v>
      </c>
      <c r="AK97" s="27"/>
    </row>
    <row r="98" spans="1:37" ht="12.95" customHeight="1" x14ac:dyDescent="0.2">
      <c r="A98" s="11"/>
      <c r="B98" s="12" t="s">
        <v>33</v>
      </c>
      <c r="C98" s="12" t="s">
        <v>34</v>
      </c>
      <c r="D98" s="18" t="str">
        <f t="shared" si="13"/>
        <v>KOUYOUMJI Schaker</v>
      </c>
      <c r="E98" s="12" t="s">
        <v>198</v>
      </c>
      <c r="F98" s="59">
        <v>15795</v>
      </c>
      <c r="G98" s="59">
        <v>16507</v>
      </c>
      <c r="H98" s="20">
        <f t="shared" si="17"/>
        <v>712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20">
        <f t="shared" si="14"/>
        <v>0</v>
      </c>
      <c r="V98" s="12"/>
      <c r="W98" s="12"/>
      <c r="X98" s="12"/>
      <c r="Y98" s="12"/>
      <c r="Z98" s="12"/>
      <c r="AA98" s="12"/>
      <c r="AB98" s="44"/>
      <c r="AC98" s="44"/>
      <c r="AD98" s="44"/>
      <c r="AE98" s="44"/>
      <c r="AF98" s="12"/>
      <c r="AG98" s="44"/>
      <c r="AH98" s="12"/>
      <c r="AI98" s="20">
        <f t="shared" si="16"/>
        <v>0</v>
      </c>
      <c r="AJ98" s="23">
        <f t="shared" si="15"/>
        <v>0</v>
      </c>
      <c r="AK98" s="27"/>
    </row>
    <row r="99" spans="1:37" ht="12.95" customHeight="1" x14ac:dyDescent="0.2">
      <c r="A99" s="11"/>
      <c r="B99" s="12" t="s">
        <v>35</v>
      </c>
      <c r="C99" s="102" t="s">
        <v>36</v>
      </c>
      <c r="D99" s="18" t="str">
        <f t="shared" si="13"/>
        <v>KREPP Uwe</v>
      </c>
      <c r="E99" s="44" t="s">
        <v>273</v>
      </c>
      <c r="F99" s="59">
        <v>11041</v>
      </c>
      <c r="G99" s="59">
        <v>15721</v>
      </c>
      <c r="H99" s="20">
        <f t="shared" si="17"/>
        <v>4680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20">
        <f t="shared" si="14"/>
        <v>0</v>
      </c>
      <c r="V99" s="12"/>
      <c r="W99" s="12"/>
      <c r="X99" s="12"/>
      <c r="Y99" s="12"/>
      <c r="Z99" s="12"/>
      <c r="AA99" s="12"/>
      <c r="AB99" s="44"/>
      <c r="AC99" s="44"/>
      <c r="AD99" s="44"/>
      <c r="AE99" s="104"/>
      <c r="AF99" s="12"/>
      <c r="AG99" s="44"/>
      <c r="AH99" s="12"/>
      <c r="AI99" s="20">
        <f t="shared" si="16"/>
        <v>0</v>
      </c>
      <c r="AJ99" s="23">
        <f t="shared" si="15"/>
        <v>0</v>
      </c>
      <c r="AK99" s="27"/>
    </row>
    <row r="100" spans="1:37" ht="12.95" customHeight="1" x14ac:dyDescent="0.2">
      <c r="A100" s="11"/>
      <c r="B100" s="12" t="s">
        <v>35</v>
      </c>
      <c r="C100" s="12" t="s">
        <v>36</v>
      </c>
      <c r="D100" s="18" t="str">
        <f t="shared" si="13"/>
        <v>KREPP Uwe</v>
      </c>
      <c r="E100" s="12" t="s">
        <v>138</v>
      </c>
      <c r="F100" s="59">
        <v>22023</v>
      </c>
      <c r="G100" s="59">
        <v>22279</v>
      </c>
      <c r="H100" s="20">
        <f t="shared" si="17"/>
        <v>256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20">
        <f t="shared" si="14"/>
        <v>0</v>
      </c>
      <c r="V100" s="12"/>
      <c r="W100" s="12"/>
      <c r="X100" s="12"/>
      <c r="Y100" s="12"/>
      <c r="Z100" s="12"/>
      <c r="AA100" s="12"/>
      <c r="AB100" s="44"/>
      <c r="AC100" s="44"/>
      <c r="AD100" s="44"/>
      <c r="AE100" s="44"/>
      <c r="AF100" s="12"/>
      <c r="AG100" s="44"/>
      <c r="AH100" s="12"/>
      <c r="AI100" s="20">
        <f t="shared" si="16"/>
        <v>0</v>
      </c>
      <c r="AJ100" s="23">
        <f t="shared" si="15"/>
        <v>0</v>
      </c>
      <c r="AK100" s="27"/>
    </row>
    <row r="101" spans="1:37" ht="12.95" customHeight="1" x14ac:dyDescent="0.2">
      <c r="A101" s="11"/>
      <c r="B101" s="12" t="s">
        <v>35</v>
      </c>
      <c r="C101" s="12" t="s">
        <v>36</v>
      </c>
      <c r="D101" s="18" t="str">
        <f t="shared" si="13"/>
        <v>KREPP Uwe</v>
      </c>
      <c r="E101" s="44" t="s">
        <v>232</v>
      </c>
      <c r="F101" s="59">
        <v>2480</v>
      </c>
      <c r="G101" s="59">
        <v>2670</v>
      </c>
      <c r="H101" s="20">
        <f t="shared" si="17"/>
        <v>190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20">
        <f t="shared" si="14"/>
        <v>0</v>
      </c>
      <c r="V101" s="12"/>
      <c r="W101" s="12"/>
      <c r="X101" s="12"/>
      <c r="Y101" s="12"/>
      <c r="Z101" s="12"/>
      <c r="AA101" s="12"/>
      <c r="AB101" s="44"/>
      <c r="AC101" s="44"/>
      <c r="AD101" s="44"/>
      <c r="AE101" s="44"/>
      <c r="AF101" s="12"/>
      <c r="AG101" s="44"/>
      <c r="AH101" s="12"/>
      <c r="AI101" s="20">
        <f t="shared" si="16"/>
        <v>0</v>
      </c>
      <c r="AJ101" s="23">
        <f t="shared" si="15"/>
        <v>0</v>
      </c>
      <c r="AK101" s="27"/>
    </row>
    <row r="102" spans="1:37" ht="12.95" customHeight="1" x14ac:dyDescent="0.2">
      <c r="A102" s="11"/>
      <c r="B102" s="12" t="s">
        <v>35</v>
      </c>
      <c r="C102" s="12" t="s">
        <v>36</v>
      </c>
      <c r="D102" s="18" t="str">
        <f t="shared" si="13"/>
        <v>KREPP Uwe</v>
      </c>
      <c r="E102" s="44" t="s">
        <v>153</v>
      </c>
      <c r="F102" s="59">
        <v>9247</v>
      </c>
      <c r="G102" s="59">
        <v>9349</v>
      </c>
      <c r="H102" s="20">
        <f t="shared" si="17"/>
        <v>102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20">
        <f t="shared" si="14"/>
        <v>0</v>
      </c>
      <c r="V102" s="12"/>
      <c r="W102" s="12"/>
      <c r="X102" s="12"/>
      <c r="Y102" s="12"/>
      <c r="Z102" s="12"/>
      <c r="AA102" s="12"/>
      <c r="AB102" s="44"/>
      <c r="AC102" s="44"/>
      <c r="AD102" s="44"/>
      <c r="AE102" s="44"/>
      <c r="AF102" s="12"/>
      <c r="AG102" s="44"/>
      <c r="AH102" s="12"/>
      <c r="AI102" s="20">
        <f t="shared" si="16"/>
        <v>0</v>
      </c>
      <c r="AJ102" s="23">
        <f t="shared" si="15"/>
        <v>0</v>
      </c>
      <c r="AK102" s="27"/>
    </row>
    <row r="103" spans="1:37" ht="12.95" customHeight="1" x14ac:dyDescent="0.2">
      <c r="A103" s="11"/>
      <c r="B103" s="12" t="s">
        <v>37</v>
      </c>
      <c r="C103" s="12" t="s">
        <v>39</v>
      </c>
      <c r="D103" s="18" t="str">
        <f t="shared" si="13"/>
        <v>KROISZ Gerhard</v>
      </c>
      <c r="E103" s="12" t="s">
        <v>319</v>
      </c>
      <c r="F103" s="59">
        <v>26602</v>
      </c>
      <c r="G103" s="59">
        <v>28631</v>
      </c>
      <c r="H103" s="20">
        <f t="shared" si="17"/>
        <v>2029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20">
        <f t="shared" si="14"/>
        <v>0</v>
      </c>
      <c r="V103" s="12"/>
      <c r="W103" s="12"/>
      <c r="X103" s="12"/>
      <c r="Y103" s="13"/>
      <c r="Z103" s="12"/>
      <c r="AA103" s="12"/>
      <c r="AB103" s="44"/>
      <c r="AC103" s="44"/>
      <c r="AD103" s="44"/>
      <c r="AE103" s="44"/>
      <c r="AF103" s="12"/>
      <c r="AG103" s="44"/>
      <c r="AH103" s="12"/>
      <c r="AI103" s="20">
        <f t="shared" si="16"/>
        <v>0</v>
      </c>
      <c r="AJ103" s="23">
        <f t="shared" si="15"/>
        <v>0</v>
      </c>
      <c r="AK103" s="27"/>
    </row>
    <row r="104" spans="1:37" ht="12.95" customHeight="1" x14ac:dyDescent="0.2">
      <c r="A104" s="11"/>
      <c r="B104" s="12" t="s">
        <v>179</v>
      </c>
      <c r="C104" s="12" t="s">
        <v>180</v>
      </c>
      <c r="D104" s="18" t="str">
        <f t="shared" si="13"/>
        <v>KUBIAK Pablo</v>
      </c>
      <c r="E104" s="44" t="s">
        <v>230</v>
      </c>
      <c r="F104" s="59">
        <v>4343</v>
      </c>
      <c r="G104" s="59">
        <v>4343</v>
      </c>
      <c r="H104" s="20">
        <f t="shared" si="17"/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20">
        <f t="shared" si="14"/>
        <v>0</v>
      </c>
      <c r="V104" s="12"/>
      <c r="W104" s="12"/>
      <c r="X104" s="12"/>
      <c r="Y104" s="13"/>
      <c r="Z104" s="12"/>
      <c r="AA104" s="12"/>
      <c r="AB104" s="44"/>
      <c r="AC104" s="44"/>
      <c r="AD104" s="44"/>
      <c r="AE104" s="44"/>
      <c r="AF104" s="12"/>
      <c r="AG104" s="44"/>
      <c r="AH104" s="12"/>
      <c r="AI104" s="20">
        <f t="shared" si="16"/>
        <v>0</v>
      </c>
      <c r="AJ104" s="23">
        <f t="shared" si="15"/>
        <v>0</v>
      </c>
      <c r="AK104" s="27"/>
    </row>
    <row r="105" spans="1:37" ht="12.95" customHeight="1" x14ac:dyDescent="0.2">
      <c r="A105" s="11" t="s">
        <v>99</v>
      </c>
      <c r="B105" s="12" t="s">
        <v>40</v>
      </c>
      <c r="C105" s="12" t="s">
        <v>41</v>
      </c>
      <c r="D105" s="18" t="str">
        <f t="shared" ref="D105:D136" si="18">TRIM(CONCATENATE(B105, " ",C105))</f>
        <v>KUNZ Andreas</v>
      </c>
      <c r="E105" s="12" t="s">
        <v>118</v>
      </c>
      <c r="F105" s="59" t="s">
        <v>118</v>
      </c>
      <c r="G105" s="74"/>
      <c r="H105" s="20">
        <f t="shared" si="17"/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20">
        <f t="shared" ref="U105:U136" si="19">IF(A105="x",SUM(I105:T105),0)</f>
        <v>0</v>
      </c>
      <c r="V105" s="12"/>
      <c r="W105" s="12"/>
      <c r="X105" s="12"/>
      <c r="Y105" s="12"/>
      <c r="Z105" s="12"/>
      <c r="AA105" s="12"/>
      <c r="AB105" s="44"/>
      <c r="AC105" s="44"/>
      <c r="AD105" s="44"/>
      <c r="AE105" s="44"/>
      <c r="AF105" s="12"/>
      <c r="AG105" s="44"/>
      <c r="AH105" s="12"/>
      <c r="AI105" s="20">
        <f t="shared" si="16"/>
        <v>0</v>
      </c>
      <c r="AJ105" s="23">
        <f t="shared" ref="AJ105:AJ136" si="20">IF(A105="x",SUMIF(D:D,D105,H:H)+U105+AI105,0)</f>
        <v>0</v>
      </c>
      <c r="AK105" s="27"/>
    </row>
    <row r="106" spans="1:37" ht="12.95" customHeight="1" x14ac:dyDescent="0.2">
      <c r="A106" s="11" t="s">
        <v>130</v>
      </c>
      <c r="B106" s="12" t="s">
        <v>42</v>
      </c>
      <c r="C106" s="12" t="s">
        <v>19</v>
      </c>
      <c r="D106" s="18" t="str">
        <f t="shared" si="18"/>
        <v>LASINGER Franz</v>
      </c>
      <c r="E106" s="12" t="s">
        <v>178</v>
      </c>
      <c r="F106" s="59">
        <v>39701</v>
      </c>
      <c r="G106" s="59">
        <v>39935</v>
      </c>
      <c r="H106" s="20">
        <f t="shared" si="17"/>
        <v>234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20">
        <f t="shared" si="19"/>
        <v>0</v>
      </c>
      <c r="V106" s="12"/>
      <c r="W106" s="12"/>
      <c r="X106" s="12"/>
      <c r="Y106" s="12"/>
      <c r="Z106" s="12"/>
      <c r="AA106" s="12"/>
      <c r="AB106" s="44"/>
      <c r="AC106" s="44"/>
      <c r="AD106" s="44">
        <v>300</v>
      </c>
      <c r="AE106" s="44"/>
      <c r="AF106" s="12"/>
      <c r="AG106" s="44"/>
      <c r="AH106" s="12"/>
      <c r="AI106" s="20">
        <f t="shared" si="16"/>
        <v>0</v>
      </c>
      <c r="AJ106" s="23">
        <f t="shared" si="20"/>
        <v>0</v>
      </c>
      <c r="AK106" s="27"/>
    </row>
    <row r="107" spans="1:37" s="29" customFormat="1" ht="12.95" customHeight="1" x14ac:dyDescent="0.2">
      <c r="A107" s="11"/>
      <c r="B107" s="12" t="s">
        <v>42</v>
      </c>
      <c r="C107" s="12" t="s">
        <v>19</v>
      </c>
      <c r="D107" s="18" t="str">
        <f t="shared" si="18"/>
        <v>LASINGER Franz</v>
      </c>
      <c r="E107" s="12" t="s">
        <v>177</v>
      </c>
      <c r="F107" s="59">
        <v>22773</v>
      </c>
      <c r="G107" s="59">
        <v>22773</v>
      </c>
      <c r="H107" s="20">
        <f t="shared" si="17"/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20">
        <f t="shared" si="19"/>
        <v>0</v>
      </c>
      <c r="V107" s="12"/>
      <c r="W107" s="12"/>
      <c r="X107" s="12"/>
      <c r="Y107" s="12"/>
      <c r="Z107" s="12"/>
      <c r="AA107" s="12"/>
      <c r="AB107" s="44"/>
      <c r="AC107" s="44"/>
      <c r="AD107" s="44"/>
      <c r="AE107" s="44"/>
      <c r="AF107" s="12"/>
      <c r="AG107" s="44"/>
      <c r="AH107" s="12"/>
      <c r="AI107" s="20">
        <f t="shared" si="16"/>
        <v>0</v>
      </c>
      <c r="AJ107" s="23">
        <f t="shared" si="20"/>
        <v>0</v>
      </c>
      <c r="AK107" s="42"/>
    </row>
    <row r="108" spans="1:37" ht="12.95" customHeight="1" x14ac:dyDescent="0.2">
      <c r="A108" s="11"/>
      <c r="B108" s="12" t="s">
        <v>184</v>
      </c>
      <c r="C108" s="12" t="s">
        <v>185</v>
      </c>
      <c r="D108" s="18" t="str">
        <f t="shared" si="18"/>
        <v>MAIR Erwin</v>
      </c>
      <c r="E108" s="44" t="s">
        <v>236</v>
      </c>
      <c r="F108" s="59">
        <v>2728</v>
      </c>
      <c r="G108" s="90">
        <v>2728</v>
      </c>
      <c r="H108" s="20">
        <f t="shared" si="17"/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20">
        <f t="shared" si="19"/>
        <v>0</v>
      </c>
      <c r="V108" s="12"/>
      <c r="W108" s="12"/>
      <c r="X108" s="12"/>
      <c r="Y108" s="12"/>
      <c r="Z108" s="12"/>
      <c r="AA108" s="102"/>
      <c r="AB108" s="44"/>
      <c r="AC108" s="44"/>
      <c r="AD108" s="44"/>
      <c r="AE108" s="44"/>
      <c r="AF108" s="12"/>
      <c r="AG108" s="44"/>
      <c r="AH108" s="12"/>
      <c r="AI108" s="20">
        <f t="shared" si="16"/>
        <v>0</v>
      </c>
      <c r="AJ108" s="23">
        <f t="shared" si="20"/>
        <v>0</v>
      </c>
      <c r="AK108" s="27"/>
    </row>
    <row r="109" spans="1:37" ht="12.95" customHeight="1" x14ac:dyDescent="0.2">
      <c r="A109" s="11" t="s">
        <v>99</v>
      </c>
      <c r="B109" s="12" t="s">
        <v>43</v>
      </c>
      <c r="C109" s="12" t="s">
        <v>44</v>
      </c>
      <c r="D109" s="18" t="str">
        <f t="shared" si="18"/>
        <v>MATZINGER Florian</v>
      </c>
      <c r="E109" s="12" t="s">
        <v>118</v>
      </c>
      <c r="F109" s="59" t="s">
        <v>118</v>
      </c>
      <c r="G109" s="74"/>
      <c r="H109" s="20">
        <f t="shared" si="17"/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20">
        <f t="shared" si="19"/>
        <v>0</v>
      </c>
      <c r="V109" s="12"/>
      <c r="W109" s="12"/>
      <c r="X109" s="12"/>
      <c r="Y109" s="12"/>
      <c r="Z109" s="12"/>
      <c r="AA109" s="12"/>
      <c r="AB109" s="44"/>
      <c r="AC109" s="44"/>
      <c r="AD109" s="44"/>
      <c r="AE109" s="44"/>
      <c r="AF109" s="12"/>
      <c r="AG109" s="44"/>
      <c r="AH109" s="12"/>
      <c r="AI109" s="20">
        <f t="shared" si="16"/>
        <v>0</v>
      </c>
      <c r="AJ109" s="23">
        <f t="shared" si="20"/>
        <v>0</v>
      </c>
      <c r="AK109" s="27"/>
    </row>
    <row r="110" spans="1:37" ht="12.95" customHeight="1" x14ac:dyDescent="0.2">
      <c r="A110" s="11" t="s">
        <v>99</v>
      </c>
      <c r="B110" s="12" t="s">
        <v>47</v>
      </c>
      <c r="C110" s="12" t="s">
        <v>49</v>
      </c>
      <c r="D110" s="18" t="str">
        <f t="shared" si="18"/>
        <v>PACOLA Markus</v>
      </c>
      <c r="E110" s="12" t="s">
        <v>118</v>
      </c>
      <c r="F110" s="59" t="s">
        <v>118</v>
      </c>
      <c r="G110" s="74"/>
      <c r="H110" s="20">
        <f t="shared" si="17"/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20">
        <f t="shared" si="19"/>
        <v>0</v>
      </c>
      <c r="V110" s="12"/>
      <c r="W110" s="12"/>
      <c r="X110" s="12"/>
      <c r="Y110" s="12"/>
      <c r="Z110" s="12"/>
      <c r="AA110" s="12"/>
      <c r="AB110" s="44"/>
      <c r="AC110" s="44"/>
      <c r="AD110" s="44"/>
      <c r="AE110" s="44"/>
      <c r="AF110" s="12"/>
      <c r="AG110" s="44"/>
      <c r="AH110" s="12"/>
      <c r="AI110" s="20">
        <f t="shared" si="16"/>
        <v>0</v>
      </c>
      <c r="AJ110" s="23">
        <f t="shared" si="20"/>
        <v>0</v>
      </c>
      <c r="AK110" s="27"/>
    </row>
    <row r="111" spans="1:37" ht="12.95" customHeight="1" x14ac:dyDescent="0.2">
      <c r="A111" s="11" t="s">
        <v>99</v>
      </c>
      <c r="B111" s="12" t="s">
        <v>50</v>
      </c>
      <c r="C111" s="12" t="s">
        <v>24</v>
      </c>
      <c r="D111" s="18" t="str">
        <f t="shared" si="18"/>
        <v>PAST Diana</v>
      </c>
      <c r="E111" s="12" t="s">
        <v>118</v>
      </c>
      <c r="F111" s="59" t="s">
        <v>118</v>
      </c>
      <c r="G111" s="74"/>
      <c r="H111" s="20">
        <f t="shared" si="17"/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20">
        <f t="shared" si="19"/>
        <v>0</v>
      </c>
      <c r="V111" s="12"/>
      <c r="W111" s="12"/>
      <c r="X111" s="12"/>
      <c r="Y111" s="12"/>
      <c r="Z111" s="12"/>
      <c r="AA111" s="12"/>
      <c r="AB111" s="44"/>
      <c r="AC111" s="44"/>
      <c r="AD111" s="44"/>
      <c r="AE111" s="44"/>
      <c r="AF111" s="12"/>
      <c r="AG111" s="44"/>
      <c r="AH111" s="12"/>
      <c r="AI111" s="20">
        <f>IF(A111="x",SUM(V111:AH111),o)</f>
        <v>0</v>
      </c>
      <c r="AJ111" s="23">
        <f t="shared" si="20"/>
        <v>0</v>
      </c>
      <c r="AK111" s="76"/>
    </row>
    <row r="112" spans="1:37" ht="12.95" customHeight="1" x14ac:dyDescent="0.2">
      <c r="A112" s="11"/>
      <c r="B112" s="12" t="s">
        <v>50</v>
      </c>
      <c r="C112" s="12" t="s">
        <v>51</v>
      </c>
      <c r="D112" s="18" t="str">
        <f t="shared" si="18"/>
        <v>PAST Josef</v>
      </c>
      <c r="E112" s="12" t="s">
        <v>332</v>
      </c>
      <c r="F112" s="59">
        <v>3147</v>
      </c>
      <c r="G112" s="59">
        <v>5056</v>
      </c>
      <c r="H112" s="20">
        <f>IF(OR(G112="",F112=""),0,G112-F112)</f>
        <v>1909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20">
        <f t="shared" si="19"/>
        <v>0</v>
      </c>
      <c r="V112" s="12"/>
      <c r="W112" s="12"/>
      <c r="X112" s="12"/>
      <c r="Y112" s="12"/>
      <c r="Z112" s="12"/>
      <c r="AA112" s="12"/>
      <c r="AB112" s="44"/>
      <c r="AC112" s="44"/>
      <c r="AD112" s="44"/>
      <c r="AE112" s="44"/>
      <c r="AF112" s="12"/>
      <c r="AG112" s="44"/>
      <c r="AH112" s="12"/>
      <c r="AI112" s="20">
        <f t="shared" ref="AI112:AI144" si="21">IF(A112="x",SUM(V112:AH112),0)</f>
        <v>0</v>
      </c>
      <c r="AJ112" s="23">
        <f t="shared" si="20"/>
        <v>0</v>
      </c>
      <c r="AK112" s="27"/>
    </row>
    <row r="113" spans="1:37" ht="12.95" customHeight="1" x14ac:dyDescent="0.2">
      <c r="A113" s="11"/>
      <c r="B113" s="12" t="s">
        <v>50</v>
      </c>
      <c r="C113" s="12" t="s">
        <v>51</v>
      </c>
      <c r="D113" s="18" t="str">
        <f t="shared" si="18"/>
        <v>PAST Josef</v>
      </c>
      <c r="E113" s="12" t="s">
        <v>334</v>
      </c>
      <c r="F113" s="59">
        <v>50274</v>
      </c>
      <c r="G113" s="59">
        <v>51834</v>
      </c>
      <c r="H113" s="20">
        <f>IF(OR(G113="",F113=""),0,G113-F113)</f>
        <v>1560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20">
        <f t="shared" si="19"/>
        <v>0</v>
      </c>
      <c r="V113" s="12"/>
      <c r="W113" s="12"/>
      <c r="X113" s="12"/>
      <c r="Y113" s="12"/>
      <c r="Z113" s="12"/>
      <c r="AA113" s="12"/>
      <c r="AB113" s="44"/>
      <c r="AC113" s="44"/>
      <c r="AD113" s="44"/>
      <c r="AE113" s="44"/>
      <c r="AF113" s="12"/>
      <c r="AG113" s="44"/>
      <c r="AH113" s="12"/>
      <c r="AI113" s="20">
        <f t="shared" si="21"/>
        <v>0</v>
      </c>
      <c r="AJ113" s="23">
        <f t="shared" si="20"/>
        <v>0</v>
      </c>
      <c r="AK113" s="27"/>
    </row>
    <row r="114" spans="1:37" ht="12.95" customHeight="1" x14ac:dyDescent="0.2">
      <c r="A114" s="11"/>
      <c r="B114" s="12" t="s">
        <v>50</v>
      </c>
      <c r="C114" s="12" t="s">
        <v>51</v>
      </c>
      <c r="D114" s="18" t="str">
        <f t="shared" si="18"/>
        <v>PAST Josef</v>
      </c>
      <c r="E114" s="12" t="s">
        <v>333</v>
      </c>
      <c r="F114" s="59">
        <v>12663</v>
      </c>
      <c r="G114" s="90">
        <v>14174</v>
      </c>
      <c r="H114" s="20">
        <f>IF(OR(G114="",F114=""),0,G114-F114)</f>
        <v>1511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20">
        <f t="shared" si="19"/>
        <v>0</v>
      </c>
      <c r="V114" s="12"/>
      <c r="W114" s="12"/>
      <c r="X114" s="12"/>
      <c r="Y114" s="12"/>
      <c r="Z114" s="12"/>
      <c r="AA114" s="12"/>
      <c r="AB114" s="44"/>
      <c r="AC114" s="44"/>
      <c r="AD114" s="44"/>
      <c r="AE114" s="44"/>
      <c r="AF114" s="12"/>
      <c r="AG114" s="44"/>
      <c r="AH114" s="12"/>
      <c r="AI114" s="20">
        <f t="shared" si="21"/>
        <v>0</v>
      </c>
      <c r="AJ114" s="23">
        <f t="shared" si="20"/>
        <v>0</v>
      </c>
      <c r="AK114" s="27"/>
    </row>
    <row r="115" spans="1:37" ht="12.95" customHeight="1" x14ac:dyDescent="0.2">
      <c r="A115" s="11"/>
      <c r="B115" s="12" t="s">
        <v>50</v>
      </c>
      <c r="C115" s="12" t="s">
        <v>51</v>
      </c>
      <c r="D115" s="18" t="str">
        <f t="shared" si="18"/>
        <v>PAST Josef</v>
      </c>
      <c r="E115" s="12" t="s">
        <v>344</v>
      </c>
      <c r="F115" s="90">
        <v>0</v>
      </c>
      <c r="G115" s="59">
        <v>0</v>
      </c>
      <c r="H115" s="20">
        <f>IF(OR(G115="",F115=""),0,G115-F115)</f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20">
        <f t="shared" si="19"/>
        <v>0</v>
      </c>
      <c r="V115" s="12"/>
      <c r="W115" s="12"/>
      <c r="X115" s="12"/>
      <c r="Y115" s="12"/>
      <c r="Z115" s="12"/>
      <c r="AA115" s="12"/>
      <c r="AB115" s="44"/>
      <c r="AC115" s="44"/>
      <c r="AD115" s="44"/>
      <c r="AE115" s="44"/>
      <c r="AF115" s="12"/>
      <c r="AG115" s="44"/>
      <c r="AH115" s="12"/>
      <c r="AI115" s="20">
        <f t="shared" si="21"/>
        <v>0</v>
      </c>
      <c r="AJ115" s="23">
        <f t="shared" si="20"/>
        <v>0</v>
      </c>
      <c r="AK115" s="27"/>
    </row>
    <row r="116" spans="1:37" ht="12.95" customHeight="1" x14ac:dyDescent="0.2">
      <c r="A116" s="11"/>
      <c r="B116" s="12" t="s">
        <v>50</v>
      </c>
      <c r="C116" s="12" t="s">
        <v>51</v>
      </c>
      <c r="D116" s="18" t="str">
        <f t="shared" si="18"/>
        <v>PAST Josef</v>
      </c>
      <c r="E116" s="12" t="s">
        <v>345</v>
      </c>
      <c r="F116" s="59">
        <v>56505</v>
      </c>
      <c r="G116" s="59">
        <v>56505</v>
      </c>
      <c r="H116" s="20">
        <f>IF(OR(G116="",F116=""),0,G116-F116)</f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20">
        <f t="shared" si="19"/>
        <v>0</v>
      </c>
      <c r="V116" s="12"/>
      <c r="W116" s="12"/>
      <c r="X116" s="12"/>
      <c r="Y116" s="12"/>
      <c r="Z116" s="12"/>
      <c r="AA116" s="12"/>
      <c r="AB116" s="44"/>
      <c r="AC116" s="44"/>
      <c r="AD116" s="44"/>
      <c r="AE116" s="44"/>
      <c r="AF116" s="12"/>
      <c r="AG116" s="44"/>
      <c r="AH116" s="12"/>
      <c r="AI116" s="20">
        <f t="shared" si="21"/>
        <v>0</v>
      </c>
      <c r="AJ116" s="23">
        <f t="shared" si="20"/>
        <v>0</v>
      </c>
      <c r="AK116" s="27"/>
    </row>
    <row r="117" spans="1:37" ht="12.95" customHeight="1" x14ac:dyDescent="0.2">
      <c r="A117" s="11" t="s">
        <v>99</v>
      </c>
      <c r="B117" s="12" t="s">
        <v>52</v>
      </c>
      <c r="C117" s="12" t="s">
        <v>53</v>
      </c>
      <c r="D117" s="18" t="str">
        <f t="shared" si="18"/>
        <v>PICHLER Heinrich</v>
      </c>
      <c r="E117" s="12" t="s">
        <v>118</v>
      </c>
      <c r="F117" s="59" t="s">
        <v>118</v>
      </c>
      <c r="G117" s="74"/>
      <c r="H117" s="20">
        <f t="shared" ref="H117:H134" si="22">IF(OR(F117="",G117=""),0,G117-F117)</f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20">
        <f t="shared" si="19"/>
        <v>0</v>
      </c>
      <c r="V117" s="12"/>
      <c r="W117" s="12"/>
      <c r="X117" s="12"/>
      <c r="Y117" s="12"/>
      <c r="Z117" s="12"/>
      <c r="AA117" s="12"/>
      <c r="AB117" s="44"/>
      <c r="AC117" s="44"/>
      <c r="AD117" s="44"/>
      <c r="AE117" s="44"/>
      <c r="AF117" s="12"/>
      <c r="AG117" s="44"/>
      <c r="AH117" s="12"/>
      <c r="AI117" s="20">
        <f t="shared" si="21"/>
        <v>0</v>
      </c>
      <c r="AJ117" s="23">
        <f t="shared" si="20"/>
        <v>0</v>
      </c>
      <c r="AK117" s="27"/>
    </row>
    <row r="118" spans="1:37" ht="12.95" customHeight="1" x14ac:dyDescent="0.2">
      <c r="A118" s="11" t="s">
        <v>99</v>
      </c>
      <c r="B118" s="12" t="s">
        <v>55</v>
      </c>
      <c r="C118" s="12" t="s">
        <v>56</v>
      </c>
      <c r="D118" s="18" t="str">
        <f t="shared" si="18"/>
        <v>PIRKLBAUER Gustav</v>
      </c>
      <c r="E118" s="12" t="s">
        <v>118</v>
      </c>
      <c r="F118" s="59" t="s">
        <v>245</v>
      </c>
      <c r="G118" s="74"/>
      <c r="H118" s="20">
        <f t="shared" si="22"/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20">
        <f t="shared" si="19"/>
        <v>0</v>
      </c>
      <c r="V118" s="12"/>
      <c r="W118" s="12"/>
      <c r="X118" s="12"/>
      <c r="Y118" s="12"/>
      <c r="Z118" s="12"/>
      <c r="AA118" s="12"/>
      <c r="AB118" s="44"/>
      <c r="AC118" s="44"/>
      <c r="AD118" s="44"/>
      <c r="AE118" s="44"/>
      <c r="AF118" s="12"/>
      <c r="AG118" s="44"/>
      <c r="AH118" s="12"/>
      <c r="AI118" s="20">
        <f t="shared" si="21"/>
        <v>0</v>
      </c>
      <c r="AJ118" s="23">
        <f t="shared" si="20"/>
        <v>0</v>
      </c>
      <c r="AK118" s="27"/>
    </row>
    <row r="119" spans="1:37" ht="12.95" customHeight="1" x14ac:dyDescent="0.2">
      <c r="A119" s="11" t="s">
        <v>99</v>
      </c>
      <c r="B119" s="12" t="s">
        <v>58</v>
      </c>
      <c r="C119" s="12" t="s">
        <v>30</v>
      </c>
      <c r="D119" s="18" t="str">
        <f t="shared" si="18"/>
        <v>REHSE Peter</v>
      </c>
      <c r="E119" s="12" t="s">
        <v>118</v>
      </c>
      <c r="F119" s="59" t="s">
        <v>118</v>
      </c>
      <c r="G119" s="75"/>
      <c r="H119" s="20">
        <f t="shared" si="22"/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20">
        <f t="shared" si="19"/>
        <v>0</v>
      </c>
      <c r="V119" s="12"/>
      <c r="W119" s="12"/>
      <c r="X119" s="12"/>
      <c r="Y119" s="12"/>
      <c r="Z119" s="12"/>
      <c r="AA119" s="12"/>
      <c r="AB119" s="44"/>
      <c r="AC119" s="44"/>
      <c r="AD119" s="44"/>
      <c r="AE119" s="44"/>
      <c r="AF119" s="12"/>
      <c r="AG119" s="44"/>
      <c r="AH119" s="12"/>
      <c r="AI119" s="20">
        <f t="shared" si="21"/>
        <v>0</v>
      </c>
      <c r="AJ119" s="23">
        <f t="shared" si="20"/>
        <v>0</v>
      </c>
      <c r="AK119" s="27"/>
    </row>
    <row r="120" spans="1:37" ht="12.95" customHeight="1" x14ac:dyDescent="0.2">
      <c r="A120" s="11"/>
      <c r="B120" s="12" t="s">
        <v>167</v>
      </c>
      <c r="C120" s="12" t="s">
        <v>168</v>
      </c>
      <c r="D120" s="18" t="str">
        <f t="shared" si="18"/>
        <v>RÖSNER Manfred</v>
      </c>
      <c r="E120" s="44" t="s">
        <v>246</v>
      </c>
      <c r="F120" s="59">
        <v>15826</v>
      </c>
      <c r="G120" s="59">
        <v>21849</v>
      </c>
      <c r="H120" s="20">
        <f t="shared" si="22"/>
        <v>6023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20">
        <f t="shared" si="19"/>
        <v>0</v>
      </c>
      <c r="V120" s="12"/>
      <c r="W120" s="12"/>
      <c r="X120" s="12"/>
      <c r="Y120" s="12"/>
      <c r="Z120" s="12"/>
      <c r="AA120" s="12"/>
      <c r="AB120" s="44"/>
      <c r="AC120" s="44"/>
      <c r="AD120" s="44"/>
      <c r="AE120" s="44"/>
      <c r="AF120" s="12"/>
      <c r="AG120" s="44"/>
      <c r="AH120" s="12"/>
      <c r="AI120" s="20">
        <f t="shared" si="21"/>
        <v>0</v>
      </c>
      <c r="AJ120" s="23">
        <f t="shared" si="20"/>
        <v>0</v>
      </c>
      <c r="AK120" s="27"/>
    </row>
    <row r="121" spans="1:37" ht="12.95" customHeight="1" x14ac:dyDescent="0.2">
      <c r="A121" s="11"/>
      <c r="B121" s="12" t="s">
        <v>167</v>
      </c>
      <c r="C121" s="12" t="s">
        <v>168</v>
      </c>
      <c r="D121" s="18" t="str">
        <f t="shared" si="18"/>
        <v>RÖSNER Manfred</v>
      </c>
      <c r="E121" s="80" t="s">
        <v>335</v>
      </c>
      <c r="F121" s="90">
        <v>1282</v>
      </c>
      <c r="G121" s="59">
        <v>1898</v>
      </c>
      <c r="H121" s="20">
        <f t="shared" si="22"/>
        <v>616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20">
        <f t="shared" si="19"/>
        <v>0</v>
      </c>
      <c r="V121" s="12"/>
      <c r="W121" s="12"/>
      <c r="X121" s="12"/>
      <c r="Y121" s="12"/>
      <c r="Z121" s="12"/>
      <c r="AA121" s="12"/>
      <c r="AB121" s="44"/>
      <c r="AC121" s="44"/>
      <c r="AD121" s="44"/>
      <c r="AE121" s="44"/>
      <c r="AF121" s="12"/>
      <c r="AG121" s="44"/>
      <c r="AH121" s="12"/>
      <c r="AI121" s="20">
        <f t="shared" si="21"/>
        <v>0</v>
      </c>
      <c r="AJ121" s="23">
        <f t="shared" si="20"/>
        <v>0</v>
      </c>
      <c r="AK121" s="27"/>
    </row>
    <row r="122" spans="1:37" ht="12.95" customHeight="1" x14ac:dyDescent="0.2">
      <c r="A122" s="11"/>
      <c r="B122" s="12" t="s">
        <v>167</v>
      </c>
      <c r="C122" s="12" t="s">
        <v>168</v>
      </c>
      <c r="D122" s="18" t="str">
        <f t="shared" si="18"/>
        <v>RÖSNER Manfred</v>
      </c>
      <c r="E122" s="44" t="s">
        <v>337</v>
      </c>
      <c r="F122" s="59">
        <v>12259</v>
      </c>
      <c r="G122" s="59">
        <v>12259</v>
      </c>
      <c r="H122" s="20">
        <f t="shared" si="22"/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20">
        <f t="shared" si="19"/>
        <v>0</v>
      </c>
      <c r="V122" s="12"/>
      <c r="W122" s="12"/>
      <c r="X122" s="12"/>
      <c r="Y122" s="12"/>
      <c r="Z122" s="12"/>
      <c r="AA122" s="12"/>
      <c r="AB122" s="44"/>
      <c r="AC122" s="44"/>
      <c r="AD122" s="44"/>
      <c r="AE122" s="44"/>
      <c r="AF122" s="12"/>
      <c r="AG122" s="44"/>
      <c r="AH122" s="12"/>
      <c r="AI122" s="20">
        <f t="shared" si="21"/>
        <v>0</v>
      </c>
      <c r="AJ122" s="23">
        <f t="shared" si="20"/>
        <v>0</v>
      </c>
      <c r="AK122" s="27"/>
    </row>
    <row r="123" spans="1:37" s="29" customFormat="1" ht="12.95" customHeight="1" x14ac:dyDescent="0.2">
      <c r="A123" s="11"/>
      <c r="B123" s="12" t="s">
        <v>324</v>
      </c>
      <c r="C123" s="12" t="s">
        <v>60</v>
      </c>
      <c r="D123" s="18" t="str">
        <f t="shared" si="18"/>
        <v>SCHMID Christian</v>
      </c>
      <c r="E123" s="44" t="s">
        <v>229</v>
      </c>
      <c r="F123" s="59">
        <v>11786</v>
      </c>
      <c r="G123" s="90">
        <v>25410</v>
      </c>
      <c r="H123" s="20">
        <f t="shared" si="22"/>
        <v>13624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20">
        <f t="shared" si="19"/>
        <v>0</v>
      </c>
      <c r="V123" s="12"/>
      <c r="W123" s="12"/>
      <c r="X123" s="12"/>
      <c r="Y123" s="12"/>
      <c r="Z123" s="12"/>
      <c r="AA123" s="12"/>
      <c r="AB123" s="44"/>
      <c r="AC123" s="44"/>
      <c r="AD123" s="44"/>
      <c r="AE123" s="44"/>
      <c r="AF123" s="12"/>
      <c r="AG123" s="44"/>
      <c r="AH123" s="12"/>
      <c r="AI123" s="20">
        <f t="shared" si="21"/>
        <v>0</v>
      </c>
      <c r="AJ123" s="23">
        <f t="shared" si="20"/>
        <v>0</v>
      </c>
      <c r="AK123" s="42"/>
    </row>
    <row r="124" spans="1:37" ht="12.95" customHeight="1" x14ac:dyDescent="0.2">
      <c r="A124" s="11" t="s">
        <v>99</v>
      </c>
      <c r="B124" s="12" t="s">
        <v>61</v>
      </c>
      <c r="C124" s="12" t="s">
        <v>62</v>
      </c>
      <c r="D124" s="18" t="str">
        <f t="shared" si="18"/>
        <v>SCHRANGL Reinhard</v>
      </c>
      <c r="E124" s="12" t="s">
        <v>118</v>
      </c>
      <c r="F124" s="59" t="s">
        <v>118</v>
      </c>
      <c r="G124" s="74"/>
      <c r="H124" s="20">
        <f t="shared" si="22"/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20">
        <f t="shared" si="19"/>
        <v>0</v>
      </c>
      <c r="V124" s="12"/>
      <c r="W124" s="12"/>
      <c r="X124" s="12"/>
      <c r="Y124" s="13"/>
      <c r="Z124" s="12"/>
      <c r="AA124" s="12"/>
      <c r="AB124" s="44"/>
      <c r="AC124" s="44"/>
      <c r="AD124" s="44"/>
      <c r="AE124" s="44"/>
      <c r="AF124" s="12"/>
      <c r="AG124" s="44"/>
      <c r="AH124" s="12"/>
      <c r="AI124" s="20">
        <f t="shared" si="21"/>
        <v>0</v>
      </c>
      <c r="AJ124" s="23">
        <f t="shared" si="20"/>
        <v>0</v>
      </c>
      <c r="AK124" s="27"/>
    </row>
    <row r="125" spans="1:37" ht="12.95" customHeight="1" x14ac:dyDescent="0.2">
      <c r="A125" s="11"/>
      <c r="B125" s="12" t="s">
        <v>64</v>
      </c>
      <c r="C125" s="12" t="s">
        <v>63</v>
      </c>
      <c r="D125" s="18" t="str">
        <f t="shared" si="18"/>
        <v>SCHÜTZ Heinz</v>
      </c>
      <c r="E125" s="44" t="s">
        <v>214</v>
      </c>
      <c r="F125" s="59">
        <v>4499</v>
      </c>
      <c r="G125" s="59">
        <v>4670</v>
      </c>
      <c r="H125" s="20">
        <f t="shared" si="22"/>
        <v>171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20">
        <f t="shared" si="19"/>
        <v>0</v>
      </c>
      <c r="V125" s="12"/>
      <c r="W125" s="12"/>
      <c r="X125" s="12"/>
      <c r="Y125" s="12"/>
      <c r="Z125" s="12"/>
      <c r="AA125" s="12"/>
      <c r="AB125" s="44"/>
      <c r="AC125" s="44"/>
      <c r="AD125" s="44"/>
      <c r="AE125" s="44"/>
      <c r="AF125" s="12"/>
      <c r="AG125" s="44"/>
      <c r="AH125" s="12"/>
      <c r="AI125" s="20">
        <f t="shared" si="21"/>
        <v>0</v>
      </c>
      <c r="AJ125" s="23">
        <f t="shared" si="20"/>
        <v>0</v>
      </c>
      <c r="AK125" s="27"/>
    </row>
    <row r="126" spans="1:37" ht="12.95" customHeight="1" x14ac:dyDescent="0.2">
      <c r="A126" s="11"/>
      <c r="B126" s="12" t="s">
        <v>65</v>
      </c>
      <c r="C126" s="12" t="s">
        <v>51</v>
      </c>
      <c r="D126" s="18" t="str">
        <f t="shared" si="18"/>
        <v>SOMMER Josef</v>
      </c>
      <c r="E126" s="44" t="s">
        <v>235</v>
      </c>
      <c r="F126" s="59">
        <v>19012</v>
      </c>
      <c r="G126" s="59">
        <v>23258</v>
      </c>
      <c r="H126" s="20">
        <f t="shared" si="22"/>
        <v>4246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20">
        <f t="shared" si="19"/>
        <v>0</v>
      </c>
      <c r="V126" s="12"/>
      <c r="W126" s="12"/>
      <c r="X126" s="12"/>
      <c r="Y126" s="12"/>
      <c r="Z126" s="12"/>
      <c r="AA126" s="12"/>
      <c r="AB126" s="44"/>
      <c r="AC126" s="44"/>
      <c r="AD126" s="44"/>
      <c r="AE126" s="44"/>
      <c r="AF126" s="12"/>
      <c r="AG126" s="44"/>
      <c r="AH126" s="12"/>
      <c r="AI126" s="20">
        <f t="shared" si="21"/>
        <v>0</v>
      </c>
      <c r="AJ126" s="23">
        <f t="shared" si="20"/>
        <v>0</v>
      </c>
      <c r="AK126" s="27"/>
    </row>
    <row r="127" spans="1:37" ht="12.95" customHeight="1" x14ac:dyDescent="0.2">
      <c r="A127" s="11"/>
      <c r="B127" s="12" t="s">
        <v>66</v>
      </c>
      <c r="C127" s="12" t="s">
        <v>67</v>
      </c>
      <c r="D127" s="18" t="str">
        <f t="shared" si="18"/>
        <v>SPIESBERGER Martin</v>
      </c>
      <c r="E127" s="80" t="s">
        <v>320</v>
      </c>
      <c r="F127" s="94">
        <v>1500</v>
      </c>
      <c r="G127" s="90">
        <v>2255</v>
      </c>
      <c r="H127" s="20">
        <f t="shared" si="22"/>
        <v>755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20">
        <f t="shared" si="19"/>
        <v>0</v>
      </c>
      <c r="V127" s="12"/>
      <c r="W127" s="12"/>
      <c r="X127" s="12"/>
      <c r="Y127" s="12"/>
      <c r="Z127" s="12"/>
      <c r="AA127" s="12"/>
      <c r="AB127" s="44"/>
      <c r="AC127" s="44"/>
      <c r="AD127" s="44"/>
      <c r="AE127" s="44"/>
      <c r="AF127" s="12"/>
      <c r="AG127" s="44"/>
      <c r="AH127" s="12"/>
      <c r="AI127" s="20">
        <f t="shared" si="21"/>
        <v>0</v>
      </c>
      <c r="AJ127" s="23">
        <f t="shared" si="20"/>
        <v>0</v>
      </c>
      <c r="AK127" s="27"/>
    </row>
    <row r="128" spans="1:37" ht="12.95" customHeight="1" x14ac:dyDescent="0.2">
      <c r="A128" s="11"/>
      <c r="B128" s="12" t="s">
        <v>66</v>
      </c>
      <c r="C128" s="12" t="s">
        <v>67</v>
      </c>
      <c r="D128" s="18" t="str">
        <f t="shared" si="18"/>
        <v>SPIESBERGER Martin</v>
      </c>
      <c r="E128" s="12" t="s">
        <v>111</v>
      </c>
      <c r="F128" s="59">
        <v>34575</v>
      </c>
      <c r="G128" s="59">
        <v>35195</v>
      </c>
      <c r="H128" s="20">
        <f t="shared" si="22"/>
        <v>620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20">
        <f t="shared" si="19"/>
        <v>0</v>
      </c>
      <c r="V128" s="12"/>
      <c r="W128" s="12"/>
      <c r="X128" s="12"/>
      <c r="Y128" s="12"/>
      <c r="Z128" s="12"/>
      <c r="AA128" s="12"/>
      <c r="AB128" s="44"/>
      <c r="AC128" s="44"/>
      <c r="AD128" s="44"/>
      <c r="AE128" s="44"/>
      <c r="AF128" s="12"/>
      <c r="AG128" s="44"/>
      <c r="AH128" s="12"/>
      <c r="AI128" s="20">
        <f t="shared" si="21"/>
        <v>0</v>
      </c>
      <c r="AJ128" s="23">
        <f t="shared" si="20"/>
        <v>0</v>
      </c>
      <c r="AK128" s="27"/>
    </row>
    <row r="129" spans="1:37" ht="12.95" customHeight="1" x14ac:dyDescent="0.2">
      <c r="A129" s="11" t="s">
        <v>99</v>
      </c>
      <c r="B129" s="12" t="s">
        <v>164</v>
      </c>
      <c r="C129" s="12" t="s">
        <v>163</v>
      </c>
      <c r="D129" s="18" t="str">
        <f t="shared" si="18"/>
        <v>STEHLIK Dominik</v>
      </c>
      <c r="E129" s="12" t="s">
        <v>118</v>
      </c>
      <c r="F129" s="59" t="s">
        <v>118</v>
      </c>
      <c r="G129" s="74"/>
      <c r="H129" s="20">
        <f t="shared" si="22"/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20">
        <f t="shared" si="19"/>
        <v>0</v>
      </c>
      <c r="V129" s="12"/>
      <c r="W129" s="12"/>
      <c r="X129" s="12"/>
      <c r="Y129" s="12"/>
      <c r="Z129" s="12"/>
      <c r="AA129" s="12"/>
      <c r="AB129" s="44"/>
      <c r="AC129" s="44"/>
      <c r="AD129" s="44"/>
      <c r="AE129" s="44"/>
      <c r="AF129" s="12"/>
      <c r="AG129" s="44"/>
      <c r="AH129" s="12"/>
      <c r="AI129" s="20">
        <f t="shared" si="21"/>
        <v>0</v>
      </c>
      <c r="AJ129" s="23">
        <f t="shared" si="20"/>
        <v>0</v>
      </c>
      <c r="AK129" s="27"/>
    </row>
    <row r="130" spans="1:37" ht="12.95" customHeight="1" x14ac:dyDescent="0.2">
      <c r="A130" s="11" t="s">
        <v>99</v>
      </c>
      <c r="B130" s="12" t="s">
        <v>68</v>
      </c>
      <c r="C130" s="12" t="s">
        <v>69</v>
      </c>
      <c r="D130" s="18" t="str">
        <f t="shared" si="18"/>
        <v>STEINER Friedrich</v>
      </c>
      <c r="E130" s="44" t="s">
        <v>267</v>
      </c>
      <c r="F130" s="59">
        <v>20320</v>
      </c>
      <c r="G130" s="59">
        <v>20320</v>
      </c>
      <c r="H130" s="20">
        <f t="shared" si="22"/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20">
        <f t="shared" si="19"/>
        <v>0</v>
      </c>
      <c r="V130" s="12"/>
      <c r="W130" s="12"/>
      <c r="X130" s="12"/>
      <c r="Y130" s="13"/>
      <c r="Z130" s="12"/>
      <c r="AA130" s="12"/>
      <c r="AB130" s="44"/>
      <c r="AC130" s="44"/>
      <c r="AD130" s="44"/>
      <c r="AE130" s="44"/>
      <c r="AF130" s="12"/>
      <c r="AG130" s="44"/>
      <c r="AH130" s="12"/>
      <c r="AI130" s="20">
        <f t="shared" si="21"/>
        <v>0</v>
      </c>
      <c r="AJ130" s="23">
        <f t="shared" si="20"/>
        <v>0</v>
      </c>
      <c r="AK130" s="27"/>
    </row>
    <row r="131" spans="1:37" ht="12.95" customHeight="1" x14ac:dyDescent="0.2">
      <c r="A131" s="11"/>
      <c r="B131" s="12" t="s">
        <v>68</v>
      </c>
      <c r="C131" s="12" t="s">
        <v>70</v>
      </c>
      <c r="D131" s="18" t="str">
        <f t="shared" si="18"/>
        <v>STEINER Hugo</v>
      </c>
      <c r="E131" s="80" t="s">
        <v>322</v>
      </c>
      <c r="F131" s="94">
        <v>0</v>
      </c>
      <c r="G131" s="59">
        <v>2476</v>
      </c>
      <c r="H131" s="20">
        <f t="shared" si="22"/>
        <v>2476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20">
        <f t="shared" si="19"/>
        <v>0</v>
      </c>
      <c r="V131" s="12"/>
      <c r="W131" s="12"/>
      <c r="X131" s="12"/>
      <c r="Y131" s="12"/>
      <c r="Z131" s="12"/>
      <c r="AA131" s="12"/>
      <c r="AB131" s="44"/>
      <c r="AC131" s="44"/>
      <c r="AD131" s="44"/>
      <c r="AE131" s="44"/>
      <c r="AF131" s="12"/>
      <c r="AG131" s="44"/>
      <c r="AH131" s="12"/>
      <c r="AI131" s="20">
        <f t="shared" si="21"/>
        <v>0</v>
      </c>
      <c r="AJ131" s="23">
        <f t="shared" si="20"/>
        <v>0</v>
      </c>
      <c r="AK131" s="27"/>
    </row>
    <row r="132" spans="1:37" ht="12.95" customHeight="1" x14ac:dyDescent="0.2">
      <c r="A132" s="11"/>
      <c r="B132" s="12" t="s">
        <v>68</v>
      </c>
      <c r="C132" s="12" t="s">
        <v>70</v>
      </c>
      <c r="D132" s="18" t="str">
        <f t="shared" si="18"/>
        <v>STEINER Hugo</v>
      </c>
      <c r="E132" s="44" t="s">
        <v>247</v>
      </c>
      <c r="F132" s="59">
        <v>4077</v>
      </c>
      <c r="G132" s="59">
        <v>4655</v>
      </c>
      <c r="H132" s="20">
        <f t="shared" si="22"/>
        <v>578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20">
        <f t="shared" si="19"/>
        <v>0</v>
      </c>
      <c r="V132" s="12"/>
      <c r="W132" s="12"/>
      <c r="X132" s="12"/>
      <c r="Y132" s="12"/>
      <c r="Z132" s="12"/>
      <c r="AA132" s="12"/>
      <c r="AB132" s="44"/>
      <c r="AC132" s="44"/>
      <c r="AD132" s="44"/>
      <c r="AE132" s="44"/>
      <c r="AF132" s="12"/>
      <c r="AG132" s="44"/>
      <c r="AH132" s="12"/>
      <c r="AI132" s="20">
        <f t="shared" si="21"/>
        <v>0</v>
      </c>
      <c r="AJ132" s="23">
        <f t="shared" si="20"/>
        <v>0</v>
      </c>
      <c r="AK132" s="27"/>
    </row>
    <row r="133" spans="1:37" ht="12.95" customHeight="1" x14ac:dyDescent="0.2">
      <c r="A133" s="11" t="s">
        <v>99</v>
      </c>
      <c r="B133" s="12" t="s">
        <v>68</v>
      </c>
      <c r="C133" s="12" t="s">
        <v>71</v>
      </c>
      <c r="D133" s="18" t="str">
        <f t="shared" si="18"/>
        <v>STEINER Oskar</v>
      </c>
      <c r="E133" s="12" t="s">
        <v>118</v>
      </c>
      <c r="F133" s="10" t="s">
        <v>144</v>
      </c>
      <c r="G133" s="74"/>
      <c r="H133" s="20">
        <f t="shared" si="22"/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20">
        <f t="shared" si="19"/>
        <v>0</v>
      </c>
      <c r="V133" s="12"/>
      <c r="W133" s="12"/>
      <c r="X133" s="12"/>
      <c r="Y133" s="13"/>
      <c r="Z133" s="12"/>
      <c r="AA133" s="12"/>
      <c r="AB133" s="44"/>
      <c r="AC133" s="44"/>
      <c r="AD133" s="44"/>
      <c r="AE133" s="44"/>
      <c r="AF133" s="12"/>
      <c r="AG133" s="44"/>
      <c r="AH133" s="12"/>
      <c r="AI133" s="20">
        <f t="shared" si="21"/>
        <v>0</v>
      </c>
      <c r="AJ133" s="23">
        <f t="shared" si="20"/>
        <v>0</v>
      </c>
      <c r="AK133" s="27"/>
    </row>
    <row r="134" spans="1:37" ht="12.95" customHeight="1" x14ac:dyDescent="0.2">
      <c r="A134" s="11" t="s">
        <v>99</v>
      </c>
      <c r="B134" s="12" t="s">
        <v>74</v>
      </c>
      <c r="C134" s="12" t="s">
        <v>23</v>
      </c>
      <c r="D134" s="18" t="str">
        <f t="shared" si="18"/>
        <v>STUMPNER Rudolf</v>
      </c>
      <c r="E134" s="44" t="s">
        <v>118</v>
      </c>
      <c r="F134" s="59" t="s">
        <v>144</v>
      </c>
      <c r="G134" s="74"/>
      <c r="H134" s="20">
        <f t="shared" si="22"/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20">
        <f t="shared" si="19"/>
        <v>0</v>
      </c>
      <c r="V134" s="12"/>
      <c r="W134" s="12"/>
      <c r="X134" s="12"/>
      <c r="Y134" s="12"/>
      <c r="Z134" s="12"/>
      <c r="AA134" s="12"/>
      <c r="AB134" s="44"/>
      <c r="AC134" s="44"/>
      <c r="AD134" s="44"/>
      <c r="AE134" s="44"/>
      <c r="AF134" s="12"/>
      <c r="AG134" s="44"/>
      <c r="AH134" s="12"/>
      <c r="AI134" s="20">
        <f t="shared" si="21"/>
        <v>0</v>
      </c>
      <c r="AJ134" s="23">
        <f t="shared" si="20"/>
        <v>0</v>
      </c>
      <c r="AK134" s="27"/>
    </row>
    <row r="135" spans="1:37" ht="12.95" customHeight="1" x14ac:dyDescent="0.2">
      <c r="A135" s="11" t="s">
        <v>99</v>
      </c>
      <c r="B135" s="12" t="s">
        <v>76</v>
      </c>
      <c r="C135" s="12" t="s">
        <v>77</v>
      </c>
      <c r="D135" s="18" t="str">
        <f t="shared" si="18"/>
        <v>WEBINGER Horst</v>
      </c>
      <c r="E135" s="12" t="s">
        <v>118</v>
      </c>
      <c r="F135" s="10" t="s">
        <v>118</v>
      </c>
      <c r="G135" s="74"/>
      <c r="H135" s="20">
        <f>IF(OR(G135="",F135=""),0,G135-F135)</f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20">
        <f t="shared" si="19"/>
        <v>0</v>
      </c>
      <c r="V135" s="12"/>
      <c r="W135" s="12"/>
      <c r="X135" s="12"/>
      <c r="Y135" s="12"/>
      <c r="Z135" s="12"/>
      <c r="AA135" s="12"/>
      <c r="AB135" s="44"/>
      <c r="AC135" s="44"/>
      <c r="AD135" s="44"/>
      <c r="AE135" s="44"/>
      <c r="AF135" s="12"/>
      <c r="AG135" s="44"/>
      <c r="AH135" s="12"/>
      <c r="AI135" s="20">
        <f t="shared" si="21"/>
        <v>0</v>
      </c>
      <c r="AJ135" s="23">
        <f t="shared" si="20"/>
        <v>0</v>
      </c>
      <c r="AK135" s="27"/>
    </row>
    <row r="136" spans="1:37" ht="12.95" customHeight="1" x14ac:dyDescent="0.2">
      <c r="A136" s="11"/>
      <c r="B136" s="12" t="s">
        <v>194</v>
      </c>
      <c r="C136" s="12" t="s">
        <v>12</v>
      </c>
      <c r="D136" s="18" t="str">
        <f t="shared" si="18"/>
        <v>WIESBAUER Ewald</v>
      </c>
      <c r="E136" s="44" t="s">
        <v>276</v>
      </c>
      <c r="F136" s="59">
        <v>2986</v>
      </c>
      <c r="G136" s="59">
        <v>4016</v>
      </c>
      <c r="H136" s="20">
        <f t="shared" ref="H136:H144" si="23">IF(OR(F136="",G136=""),0,G136-F136)</f>
        <v>1030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20">
        <f t="shared" si="19"/>
        <v>0</v>
      </c>
      <c r="V136" s="12"/>
      <c r="W136" s="12"/>
      <c r="X136" s="12"/>
      <c r="Y136" s="12"/>
      <c r="Z136" s="12"/>
      <c r="AA136" s="12"/>
      <c r="AB136" s="44"/>
      <c r="AC136" s="44"/>
      <c r="AD136" s="44"/>
      <c r="AE136" s="44"/>
      <c r="AF136" s="12"/>
      <c r="AG136" s="44"/>
      <c r="AH136" s="12"/>
      <c r="AI136" s="20">
        <f t="shared" si="21"/>
        <v>0</v>
      </c>
      <c r="AJ136" s="23">
        <f t="shared" si="20"/>
        <v>0</v>
      </c>
      <c r="AK136" s="27"/>
    </row>
    <row r="137" spans="1:37" ht="12.95" customHeight="1" x14ac:dyDescent="0.2">
      <c r="A137" s="11"/>
      <c r="B137" s="12" t="s">
        <v>195</v>
      </c>
      <c r="C137" s="12" t="s">
        <v>12</v>
      </c>
      <c r="D137" s="18" t="str">
        <f t="shared" ref="D137:D168" si="24">TRIM(CONCATENATE(B137, " ",C137))</f>
        <v>WIESBAUER Ewald</v>
      </c>
      <c r="E137" s="12" t="s">
        <v>275</v>
      </c>
      <c r="F137" s="59">
        <v>14342</v>
      </c>
      <c r="G137" s="59">
        <v>14589</v>
      </c>
      <c r="H137" s="20">
        <f t="shared" si="23"/>
        <v>247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20">
        <f t="shared" ref="U137:U168" si="25">IF(A137="x",SUM(I137:T137),0)</f>
        <v>0</v>
      </c>
      <c r="V137" s="12"/>
      <c r="W137" s="12"/>
      <c r="X137" s="12"/>
      <c r="Y137" s="12"/>
      <c r="Z137" s="12"/>
      <c r="AA137" s="12"/>
      <c r="AB137" s="44"/>
      <c r="AC137" s="44"/>
      <c r="AD137" s="44"/>
      <c r="AE137" s="44"/>
      <c r="AF137" s="12"/>
      <c r="AG137" s="44"/>
      <c r="AH137" s="12"/>
      <c r="AI137" s="20">
        <f t="shared" si="21"/>
        <v>0</v>
      </c>
      <c r="AJ137" s="23">
        <f t="shared" ref="AJ137:AJ168" si="26">IF(A137="x",SUMIF(D:D,D137,H:H)+U137+AI137,0)</f>
        <v>0</v>
      </c>
      <c r="AK137" s="27"/>
    </row>
    <row r="138" spans="1:37" ht="12.95" customHeight="1" x14ac:dyDescent="0.2">
      <c r="A138" s="11"/>
      <c r="B138" s="12" t="s">
        <v>195</v>
      </c>
      <c r="C138" s="12" t="s">
        <v>12</v>
      </c>
      <c r="D138" s="18" t="str">
        <f t="shared" si="24"/>
        <v>WIESBAUER Ewald</v>
      </c>
      <c r="E138" s="12" t="s">
        <v>197</v>
      </c>
      <c r="F138" s="59">
        <v>49447</v>
      </c>
      <c r="G138" s="59">
        <v>49960</v>
      </c>
      <c r="H138" s="20">
        <f t="shared" si="23"/>
        <v>513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20">
        <f t="shared" si="25"/>
        <v>0</v>
      </c>
      <c r="V138" s="12"/>
      <c r="W138" s="12"/>
      <c r="X138" s="12"/>
      <c r="Y138" s="12"/>
      <c r="Z138" s="12"/>
      <c r="AA138" s="12"/>
      <c r="AB138" s="44"/>
      <c r="AC138" s="44"/>
      <c r="AD138" s="44"/>
      <c r="AE138" s="44"/>
      <c r="AF138" s="12"/>
      <c r="AG138" s="44"/>
      <c r="AH138" s="12"/>
      <c r="AI138" s="20">
        <f t="shared" si="21"/>
        <v>0</v>
      </c>
      <c r="AJ138" s="23">
        <f t="shared" si="26"/>
        <v>0</v>
      </c>
      <c r="AK138" s="27"/>
    </row>
    <row r="139" spans="1:37" ht="12.95" customHeight="1" x14ac:dyDescent="0.2">
      <c r="A139" s="11"/>
      <c r="B139" s="12" t="s">
        <v>194</v>
      </c>
      <c r="C139" s="12" t="s">
        <v>12</v>
      </c>
      <c r="D139" s="18" t="str">
        <f t="shared" si="24"/>
        <v>WIESBAUER Ewald</v>
      </c>
      <c r="E139" s="12" t="s">
        <v>208</v>
      </c>
      <c r="F139" s="59">
        <v>17754</v>
      </c>
      <c r="G139" s="59">
        <v>21222</v>
      </c>
      <c r="H139" s="20">
        <f t="shared" si="23"/>
        <v>3468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20">
        <f t="shared" si="25"/>
        <v>0</v>
      </c>
      <c r="V139" s="12"/>
      <c r="W139" s="12"/>
      <c r="X139" s="12"/>
      <c r="Y139" s="12"/>
      <c r="Z139" s="12"/>
      <c r="AA139" s="12"/>
      <c r="AB139" s="44"/>
      <c r="AC139" s="44"/>
      <c r="AD139" s="44"/>
      <c r="AE139" s="44"/>
      <c r="AF139" s="12"/>
      <c r="AG139" s="44"/>
      <c r="AH139" s="12"/>
      <c r="AI139" s="20">
        <f t="shared" si="21"/>
        <v>0</v>
      </c>
      <c r="AJ139" s="23">
        <f t="shared" si="26"/>
        <v>0</v>
      </c>
      <c r="AK139" s="27"/>
    </row>
    <row r="140" spans="1:37" ht="12.95" customHeight="1" x14ac:dyDescent="0.2">
      <c r="A140" s="11"/>
      <c r="B140" s="12" t="s">
        <v>194</v>
      </c>
      <c r="C140" s="12" t="s">
        <v>12</v>
      </c>
      <c r="D140" s="18" t="str">
        <f t="shared" si="24"/>
        <v>WIESBAUER Ewald</v>
      </c>
      <c r="E140" s="12" t="s">
        <v>349</v>
      </c>
      <c r="F140" s="59">
        <v>3841</v>
      </c>
      <c r="G140" s="59">
        <v>4417</v>
      </c>
      <c r="H140" s="20">
        <f t="shared" si="23"/>
        <v>576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20">
        <f t="shared" si="25"/>
        <v>0</v>
      </c>
      <c r="V140" s="12"/>
      <c r="W140" s="12"/>
      <c r="X140" s="12"/>
      <c r="Y140" s="12"/>
      <c r="Z140" s="12"/>
      <c r="AA140" s="12"/>
      <c r="AB140" s="44"/>
      <c r="AC140" s="44"/>
      <c r="AD140" s="44"/>
      <c r="AE140" s="44"/>
      <c r="AF140" s="12"/>
      <c r="AG140" s="44"/>
      <c r="AH140" s="12"/>
      <c r="AI140" s="20">
        <f t="shared" si="21"/>
        <v>0</v>
      </c>
      <c r="AJ140" s="23">
        <f t="shared" si="26"/>
        <v>0</v>
      </c>
      <c r="AK140" s="27"/>
    </row>
    <row r="141" spans="1:37" ht="12.95" customHeight="1" x14ac:dyDescent="0.2">
      <c r="A141" s="11"/>
      <c r="B141" s="12" t="s">
        <v>78</v>
      </c>
      <c r="C141" s="12" t="s">
        <v>39</v>
      </c>
      <c r="D141" s="18" t="str">
        <f t="shared" si="24"/>
        <v>WIESBAUER Ing. Gerhard</v>
      </c>
      <c r="E141" s="12" t="s">
        <v>230</v>
      </c>
      <c r="F141" s="59">
        <v>26052</v>
      </c>
      <c r="G141" s="59">
        <v>27859</v>
      </c>
      <c r="H141" s="20">
        <f t="shared" si="23"/>
        <v>1807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20">
        <f t="shared" si="25"/>
        <v>0</v>
      </c>
      <c r="V141" s="12"/>
      <c r="W141" s="12"/>
      <c r="X141" s="12"/>
      <c r="Y141" s="12"/>
      <c r="Z141" s="12">
        <v>300</v>
      </c>
      <c r="AA141" s="12"/>
      <c r="AB141" s="44"/>
      <c r="AC141" s="44"/>
      <c r="AD141" s="44"/>
      <c r="AE141" s="44"/>
      <c r="AF141" s="12"/>
      <c r="AG141" s="44"/>
      <c r="AH141" s="12"/>
      <c r="AI141" s="20">
        <f t="shared" si="21"/>
        <v>0</v>
      </c>
      <c r="AJ141" s="23">
        <f t="shared" si="26"/>
        <v>0</v>
      </c>
      <c r="AK141" s="27"/>
    </row>
    <row r="142" spans="1:37" x14ac:dyDescent="0.2">
      <c r="A142" s="101" t="s">
        <v>99</v>
      </c>
      <c r="B142" s="102" t="s">
        <v>80</v>
      </c>
      <c r="C142" s="102" t="s">
        <v>79</v>
      </c>
      <c r="D142" s="56" t="str">
        <f t="shared" si="24"/>
        <v>WIMMER Klaus</v>
      </c>
      <c r="E142" s="12" t="s">
        <v>118</v>
      </c>
      <c r="F142" s="92" t="s">
        <v>118</v>
      </c>
      <c r="G142" s="98"/>
      <c r="H142" s="54">
        <f t="shared" si="23"/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0</v>
      </c>
      <c r="T142" s="102">
        <v>0</v>
      </c>
      <c r="U142" s="55">
        <f t="shared" si="25"/>
        <v>0</v>
      </c>
      <c r="V142" s="53"/>
      <c r="W142" s="53"/>
      <c r="X142" s="53"/>
      <c r="Y142" s="53"/>
      <c r="Z142" s="12"/>
      <c r="AA142" s="12"/>
      <c r="AB142" s="87"/>
      <c r="AC142" s="87"/>
      <c r="AD142" s="44"/>
      <c r="AE142" s="96"/>
      <c r="AF142" s="52"/>
      <c r="AG142" s="96"/>
      <c r="AH142" s="53"/>
      <c r="AI142" s="50">
        <f t="shared" si="21"/>
        <v>0</v>
      </c>
      <c r="AJ142" s="23">
        <f t="shared" si="26"/>
        <v>0</v>
      </c>
      <c r="AK142" s="51"/>
    </row>
    <row r="143" spans="1:37" x14ac:dyDescent="0.2">
      <c r="A143" s="101"/>
      <c r="B143" s="102" t="s">
        <v>81</v>
      </c>
      <c r="C143" s="102" t="s">
        <v>82</v>
      </c>
      <c r="D143" s="18" t="str">
        <f t="shared" si="24"/>
        <v>ZAMBELLI Benito</v>
      </c>
      <c r="E143" s="102" t="s">
        <v>176</v>
      </c>
      <c r="F143" s="103">
        <v>35739</v>
      </c>
      <c r="G143" s="103">
        <v>35979</v>
      </c>
      <c r="H143" s="105">
        <f t="shared" si="23"/>
        <v>240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5">
        <f t="shared" si="25"/>
        <v>0</v>
      </c>
      <c r="V143" s="12"/>
      <c r="W143" s="12"/>
      <c r="X143" s="12"/>
      <c r="Y143" s="13"/>
      <c r="Z143" s="12"/>
      <c r="AA143" s="12"/>
      <c r="AB143" s="44"/>
      <c r="AC143" s="44"/>
      <c r="AD143" s="44"/>
      <c r="AE143" s="44"/>
      <c r="AF143" s="12"/>
      <c r="AG143" s="44"/>
      <c r="AH143" s="102"/>
      <c r="AI143" s="105">
        <f t="shared" si="21"/>
        <v>0</v>
      </c>
      <c r="AJ143" s="106">
        <f t="shared" si="26"/>
        <v>0</v>
      </c>
      <c r="AK143" s="77"/>
    </row>
    <row r="144" spans="1:37" x14ac:dyDescent="0.2">
      <c r="B144" s="1" t="s">
        <v>84</v>
      </c>
      <c r="C144" s="1" t="s">
        <v>86</v>
      </c>
      <c r="D144" s="18" t="str">
        <f t="shared" si="24"/>
        <v>ZWICKL Hans</v>
      </c>
      <c r="E144" s="1" t="s">
        <v>188</v>
      </c>
      <c r="F144" s="29">
        <v>114030</v>
      </c>
      <c r="G144" s="93">
        <v>114200</v>
      </c>
      <c r="H144" s="105">
        <f t="shared" si="23"/>
        <v>170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20">
        <f t="shared" si="25"/>
        <v>0</v>
      </c>
      <c r="V144" s="31"/>
      <c r="W144" s="31"/>
      <c r="X144" s="31"/>
      <c r="Y144" s="31"/>
      <c r="Z144" s="31"/>
      <c r="AA144" s="31"/>
      <c r="AB144" s="32"/>
      <c r="AH144" s="15"/>
      <c r="AI144" s="50">
        <f t="shared" si="21"/>
        <v>0</v>
      </c>
      <c r="AJ144" s="100">
        <f t="shared" si="26"/>
        <v>0</v>
      </c>
    </row>
    <row r="145" spans="5:37" x14ac:dyDescent="0.2">
      <c r="E145" s="81"/>
      <c r="G145" s="14"/>
      <c r="H145" s="15"/>
      <c r="I145" s="65"/>
      <c r="J145" s="65"/>
      <c r="K145" s="65"/>
      <c r="L145" s="65"/>
      <c r="M145" s="65"/>
      <c r="N145" s="65"/>
      <c r="O145" s="65"/>
      <c r="P145" s="65"/>
      <c r="S145" s="69"/>
      <c r="U145" s="70"/>
      <c r="AH145" s="36"/>
      <c r="AI145" s="15"/>
      <c r="AJ145" s="15"/>
      <c r="AK145" s="1"/>
    </row>
    <row r="146" spans="5:37" x14ac:dyDescent="0.2">
      <c r="E146" s="47"/>
      <c r="G146" s="14"/>
      <c r="H146" s="15"/>
      <c r="U146" s="57"/>
      <c r="AI146" s="15"/>
      <c r="AJ146" s="16"/>
      <c r="AK146" s="1"/>
    </row>
    <row r="147" spans="5:37" ht="12" thickBot="1" x14ac:dyDescent="0.25">
      <c r="F147" s="29"/>
      <c r="G147" s="93"/>
      <c r="H147" s="15"/>
      <c r="U147" s="15"/>
      <c r="AI147" s="15"/>
      <c r="AJ147" s="16"/>
      <c r="AK147" s="1"/>
    </row>
    <row r="148" spans="5:37" x14ac:dyDescent="0.2">
      <c r="F148" s="29"/>
      <c r="G148" s="93"/>
      <c r="H148" s="15"/>
      <c r="U148" s="15"/>
      <c r="V148" s="107" t="s">
        <v>340</v>
      </c>
      <c r="AI148" s="15"/>
      <c r="AJ148" s="16"/>
      <c r="AK148" s="1"/>
    </row>
    <row r="149" spans="5:37" x14ac:dyDescent="0.2">
      <c r="F149" s="29"/>
      <c r="G149" s="93"/>
      <c r="H149" s="15"/>
      <c r="U149" s="15"/>
      <c r="V149" s="108">
        <v>405</v>
      </c>
      <c r="W149" s="108">
        <v>417</v>
      </c>
      <c r="X149" s="108">
        <v>360</v>
      </c>
      <c r="Y149" s="108">
        <v>332</v>
      </c>
      <c r="Z149" s="108">
        <v>306</v>
      </c>
      <c r="AA149" s="108">
        <v>310</v>
      </c>
      <c r="AB149" s="62">
        <v>632</v>
      </c>
      <c r="AC149" s="62">
        <v>388</v>
      </c>
      <c r="AD149" s="62">
        <v>913</v>
      </c>
      <c r="AE149" s="62">
        <v>365</v>
      </c>
      <c r="AF149" s="108">
        <v>686</v>
      </c>
      <c r="AG149" s="62">
        <v>415</v>
      </c>
      <c r="AI149" s="15"/>
      <c r="AJ149" s="16"/>
      <c r="AK149" s="1"/>
    </row>
    <row r="150" spans="5:37" x14ac:dyDescent="0.2">
      <c r="G150" s="14"/>
      <c r="H150" s="15"/>
      <c r="U150" s="15"/>
      <c r="V150" s="111" t="s">
        <v>341</v>
      </c>
      <c r="AI150" s="15"/>
      <c r="AJ150" s="16"/>
      <c r="AK150" s="1"/>
    </row>
    <row r="151" spans="5:37" x14ac:dyDescent="0.2">
      <c r="G151" s="14"/>
      <c r="H151" s="15"/>
      <c r="U151" s="15"/>
      <c r="V151" s="109">
        <f t="shared" ref="V151:AG151" si="27">SUM(V9:V144)/300</f>
        <v>14</v>
      </c>
      <c r="W151" s="109">
        <f t="shared" si="27"/>
        <v>10</v>
      </c>
      <c r="X151" s="109">
        <f t="shared" si="27"/>
        <v>14</v>
      </c>
      <c r="Y151" s="109">
        <f t="shared" si="27"/>
        <v>8</v>
      </c>
      <c r="Z151" s="109">
        <f t="shared" si="27"/>
        <v>16</v>
      </c>
      <c r="AA151" s="109">
        <f t="shared" si="27"/>
        <v>18</v>
      </c>
      <c r="AB151" s="109">
        <f t="shared" si="27"/>
        <v>11</v>
      </c>
      <c r="AC151" s="109">
        <f t="shared" si="27"/>
        <v>13</v>
      </c>
      <c r="AD151" s="109">
        <f t="shared" si="27"/>
        <v>13</v>
      </c>
      <c r="AE151" s="109">
        <f t="shared" si="27"/>
        <v>12</v>
      </c>
      <c r="AF151" s="109">
        <f t="shared" si="27"/>
        <v>7</v>
      </c>
      <c r="AG151" s="109">
        <f t="shared" si="27"/>
        <v>9</v>
      </c>
      <c r="AI151" s="15"/>
      <c r="AJ151" s="16"/>
      <c r="AK151" s="1"/>
    </row>
    <row r="152" spans="5:37" x14ac:dyDescent="0.2">
      <c r="G152" s="14"/>
      <c r="H152" s="15"/>
      <c r="U152" s="15"/>
      <c r="AI152" s="15"/>
      <c r="AJ152" s="16"/>
      <c r="AK152" s="1"/>
    </row>
    <row r="153" spans="5:37" x14ac:dyDescent="0.2">
      <c r="G153" s="14"/>
      <c r="H153" s="15"/>
      <c r="U153" s="15"/>
      <c r="V153" s="111" t="s">
        <v>342</v>
      </c>
      <c r="AI153" s="15"/>
      <c r="AJ153" s="16"/>
      <c r="AK153" s="1"/>
    </row>
    <row r="154" spans="5:37" x14ac:dyDescent="0.2">
      <c r="G154" s="14"/>
      <c r="H154" s="15"/>
      <c r="U154" s="15"/>
      <c r="AI154" s="15"/>
      <c r="AJ154" s="16"/>
      <c r="AK154" s="1"/>
    </row>
    <row r="155" spans="5:37" x14ac:dyDescent="0.2">
      <c r="G155" s="14"/>
      <c r="H155" s="15"/>
      <c r="U155" s="15"/>
      <c r="V155" s="108">
        <f>V149*V151</f>
        <v>5670</v>
      </c>
      <c r="W155" s="108">
        <f t="shared" ref="W155:AG155" si="28">W149*W151</f>
        <v>4170</v>
      </c>
      <c r="X155" s="108">
        <f t="shared" si="28"/>
        <v>5040</v>
      </c>
      <c r="Y155" s="108">
        <f t="shared" si="28"/>
        <v>2656</v>
      </c>
      <c r="Z155" s="108">
        <f t="shared" si="28"/>
        <v>4896</v>
      </c>
      <c r="AA155" s="108">
        <f t="shared" si="28"/>
        <v>5580</v>
      </c>
      <c r="AB155" s="108">
        <f t="shared" si="28"/>
        <v>6952</v>
      </c>
      <c r="AC155" s="108">
        <f t="shared" si="28"/>
        <v>5044</v>
      </c>
      <c r="AD155" s="108">
        <f t="shared" si="28"/>
        <v>11869</v>
      </c>
      <c r="AE155" s="108">
        <f t="shared" si="28"/>
        <v>4380</v>
      </c>
      <c r="AF155" s="108">
        <f t="shared" si="28"/>
        <v>4802</v>
      </c>
      <c r="AG155" s="108">
        <f t="shared" si="28"/>
        <v>3735</v>
      </c>
      <c r="AI155" s="15"/>
      <c r="AJ155" s="16"/>
      <c r="AK155" s="1"/>
    </row>
    <row r="157" spans="5:37" x14ac:dyDescent="0.2">
      <c r="V157" s="34" t="s">
        <v>343</v>
      </c>
    </row>
    <row r="158" spans="5:37" ht="12" thickBot="1" x14ac:dyDescent="0.25"/>
    <row r="159" spans="5:37" ht="12" thickBot="1" x14ac:dyDescent="0.25">
      <c r="V159" s="110">
        <f>SUM(V155:AG155)</f>
        <v>64794</v>
      </c>
    </row>
    <row r="160" spans="5:37" x14ac:dyDescent="0.2">
      <c r="W160" s="29"/>
    </row>
  </sheetData>
  <autoFilter ref="A8:AJ141">
    <sortState ref="A9:AJ144">
      <sortCondition descending="1" ref="AJ8:AJ141"/>
    </sortState>
  </autoFilter>
  <pageMargins left="0.23622047244094491" right="0.23622047244094491" top="0.74803149606299213" bottom="0.74803149606299213" header="0.31496062992125984" footer="0.31496062992125984"/>
  <pageSetup paperSize="9" scale="90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zoomScale="115" zoomScaleNormal="115" workbookViewId="0">
      <pane ySplit="10" topLeftCell="A11" activePane="bottomLeft" state="frozenSplit"/>
      <selection pane="bottomLeft" activeCell="W88" sqref="W88"/>
    </sheetView>
  </sheetViews>
  <sheetFormatPr baseColWidth="10" defaultColWidth="19.28515625" defaultRowHeight="11.25" outlineLevelCol="1" x14ac:dyDescent="0.2"/>
  <cols>
    <col min="1" max="1" width="0.140625" style="1" customWidth="1"/>
    <col min="2" max="2" width="17.28515625" style="1" hidden="1" customWidth="1" outlineLevel="1"/>
    <col min="3" max="3" width="10.140625" style="1" hidden="1" customWidth="1" outlineLevel="1"/>
    <col min="4" max="4" width="19.5703125" style="1" customWidth="1" collapsed="1"/>
    <col min="5" max="16" width="4.7109375" style="1" hidden="1" customWidth="1" outlineLevel="1"/>
    <col min="17" max="17" width="10.7109375" style="1" customWidth="1" collapsed="1"/>
    <col min="18" max="18" width="3.28515625" style="1" hidden="1" customWidth="1" outlineLevel="1"/>
    <col min="19" max="19" width="2.85546875" style="1" hidden="1" customWidth="1" outlineLevel="1"/>
    <col min="20" max="22" width="11.7109375" style="1" hidden="1" customWidth="1" outlineLevel="1"/>
    <col min="23" max="23" width="11.7109375" style="29" hidden="1" customWidth="1" outlineLevel="1"/>
    <col min="24" max="24" width="11.7109375" style="1" hidden="1" customWidth="1" outlineLevel="1"/>
    <col min="25" max="33" width="11.7109375" style="29" hidden="1" customWidth="1" outlineLevel="1"/>
    <col min="34" max="34" width="2.28515625" style="1" hidden="1" customWidth="1" outlineLevel="1"/>
    <col min="35" max="35" width="0.140625" style="1" hidden="1" customWidth="1" outlineLevel="1"/>
    <col min="36" max="36" width="2.28515625" style="29" hidden="1" customWidth="1" outlineLevel="1"/>
    <col min="37" max="37" width="2.28515625" style="1" hidden="1" customWidth="1" outlineLevel="1"/>
    <col min="38" max="38" width="13" style="1" customWidth="1" collapsed="1"/>
    <col min="39" max="39" width="10" style="2" customWidth="1"/>
    <col min="40" max="40" width="10" style="1" customWidth="1"/>
    <col min="41" max="16384" width="19.28515625" style="1"/>
  </cols>
  <sheetData>
    <row r="1" spans="1:40" x14ac:dyDescent="0.2">
      <c r="A1" s="1" t="s">
        <v>280</v>
      </c>
      <c r="U1" s="35">
        <v>2023</v>
      </c>
      <c r="W1" s="1"/>
      <c r="Y1" s="1"/>
      <c r="Z1" s="1"/>
      <c r="AA1" s="1"/>
      <c r="AB1" s="1"/>
      <c r="AC1" s="1"/>
      <c r="AD1" s="1"/>
      <c r="AE1" s="1"/>
      <c r="AF1" s="1"/>
      <c r="AG1" s="1"/>
    </row>
    <row r="2" spans="1:40" x14ac:dyDescent="0.2">
      <c r="A2" s="1" t="s">
        <v>89</v>
      </c>
      <c r="W2" s="1"/>
      <c r="Y2" s="1"/>
      <c r="Z2" s="1"/>
      <c r="AA2" s="1"/>
      <c r="AB2" s="1"/>
      <c r="AC2" s="1"/>
      <c r="AD2" s="1"/>
      <c r="AE2" s="1"/>
      <c r="AF2" s="1"/>
      <c r="AG2" s="1"/>
    </row>
    <row r="3" spans="1:40" x14ac:dyDescent="0.2">
      <c r="A3" s="1" t="s">
        <v>90</v>
      </c>
      <c r="W3" s="1"/>
      <c r="Y3" s="1"/>
      <c r="Z3" s="1"/>
      <c r="AA3" s="1"/>
      <c r="AB3" s="1"/>
      <c r="AC3" s="1"/>
      <c r="AD3" s="1"/>
      <c r="AE3" s="1"/>
      <c r="AF3" s="1"/>
      <c r="AG3" s="1"/>
    </row>
    <row r="4" spans="1:40" x14ac:dyDescent="0.2">
      <c r="A4" s="1" t="s">
        <v>127</v>
      </c>
      <c r="W4" s="1"/>
      <c r="Y4" s="1"/>
      <c r="Z4" s="1"/>
      <c r="AA4" s="1"/>
      <c r="AB4" s="1"/>
      <c r="AC4" s="1"/>
      <c r="AD4" s="1"/>
      <c r="AE4" s="1"/>
      <c r="AF4" s="1"/>
      <c r="AG4" s="1"/>
    </row>
    <row r="5" spans="1:40" x14ac:dyDescent="0.2">
      <c r="A5" s="1" t="s">
        <v>91</v>
      </c>
      <c r="U5" s="32"/>
      <c r="W5" s="1"/>
      <c r="Y5" s="1"/>
      <c r="Z5" s="1"/>
      <c r="AA5" s="1"/>
      <c r="AB5" s="1"/>
      <c r="AC5" s="1"/>
      <c r="AD5" s="1"/>
      <c r="AE5" s="1"/>
      <c r="AF5" s="1"/>
      <c r="AG5" s="1"/>
      <c r="AH5" s="28"/>
      <c r="AJ5" s="46"/>
      <c r="AK5" s="35"/>
    </row>
    <row r="6" spans="1:40" x14ac:dyDescent="0.2">
      <c r="S6" s="32"/>
      <c r="U6" s="88"/>
      <c r="V6" s="28"/>
      <c r="W6" s="28"/>
      <c r="X6" s="28"/>
      <c r="Y6" s="28"/>
      <c r="Z6" s="28"/>
      <c r="AA6" s="28" t="s">
        <v>295</v>
      </c>
      <c r="AB6" s="28"/>
      <c r="AC6" s="28" t="s">
        <v>142</v>
      </c>
      <c r="AD6" s="28"/>
      <c r="AE6" s="28"/>
      <c r="AF6" s="28" t="s">
        <v>141</v>
      </c>
      <c r="AG6" s="28"/>
      <c r="AH6" s="28"/>
      <c r="AJ6" s="46"/>
      <c r="AK6" s="35"/>
    </row>
    <row r="7" spans="1:40" x14ac:dyDescent="0.2">
      <c r="R7" s="28"/>
      <c r="S7" s="28"/>
      <c r="T7" s="28" t="s">
        <v>159</v>
      </c>
      <c r="U7" s="28" t="s">
        <v>160</v>
      </c>
      <c r="V7" s="28" t="s">
        <v>219</v>
      </c>
      <c r="W7" s="28" t="s">
        <v>285</v>
      </c>
      <c r="X7" s="28" t="s">
        <v>287</v>
      </c>
      <c r="Y7" s="28" t="s">
        <v>191</v>
      </c>
      <c r="Z7" s="28" t="s">
        <v>292</v>
      </c>
      <c r="AA7" s="28" t="s">
        <v>220</v>
      </c>
      <c r="AB7" s="28" t="s">
        <v>296</v>
      </c>
      <c r="AC7" s="28" t="s">
        <v>216</v>
      </c>
      <c r="AD7" s="28" t="s">
        <v>258</v>
      </c>
      <c r="AE7" s="28" t="s">
        <v>300</v>
      </c>
      <c r="AF7" s="28" t="s">
        <v>192</v>
      </c>
      <c r="AG7" s="28" t="s">
        <v>243</v>
      </c>
      <c r="AH7" s="28"/>
      <c r="AI7" s="28"/>
      <c r="AJ7" s="33"/>
      <c r="AK7" s="28"/>
    </row>
    <row r="8" spans="1:40" x14ac:dyDescent="0.2">
      <c r="R8" s="31"/>
      <c r="S8" s="31"/>
      <c r="T8" s="31" t="s">
        <v>242</v>
      </c>
      <c r="U8" s="31" t="s">
        <v>278</v>
      </c>
      <c r="V8" s="1" t="s">
        <v>238</v>
      </c>
      <c r="W8" s="1" t="s">
        <v>286</v>
      </c>
      <c r="X8" s="1" t="s">
        <v>288</v>
      </c>
      <c r="Y8" s="1" t="s">
        <v>290</v>
      </c>
      <c r="Z8" s="1" t="s">
        <v>257</v>
      </c>
      <c r="AA8" s="1" t="s">
        <v>306</v>
      </c>
      <c r="AB8" s="1" t="s">
        <v>297</v>
      </c>
      <c r="AC8" s="1" t="s">
        <v>306</v>
      </c>
      <c r="AD8" s="1" t="s">
        <v>307</v>
      </c>
      <c r="AE8" s="1" t="s">
        <v>305</v>
      </c>
      <c r="AF8" s="1" t="s">
        <v>242</v>
      </c>
      <c r="AG8" s="1" t="s">
        <v>286</v>
      </c>
      <c r="AH8" s="31"/>
      <c r="AI8" s="31"/>
      <c r="AJ8" s="32"/>
      <c r="AK8" s="31"/>
    </row>
    <row r="9" spans="1:40" ht="10.15" x14ac:dyDescent="0.2">
      <c r="R9" s="65"/>
      <c r="S9" s="73" t="s">
        <v>281</v>
      </c>
      <c r="T9" s="68"/>
      <c r="U9" s="65"/>
      <c r="W9" s="1" t="s">
        <v>265</v>
      </c>
      <c r="Y9" s="1"/>
      <c r="Z9" s="1"/>
      <c r="AA9" s="1"/>
      <c r="AB9" s="1"/>
      <c r="AC9" s="1"/>
      <c r="AD9" s="1"/>
      <c r="AE9" s="1"/>
      <c r="AF9" s="1"/>
      <c r="AG9" s="1"/>
      <c r="AH9" s="65"/>
      <c r="AI9" s="28"/>
      <c r="AJ9" s="33"/>
      <c r="AK9" s="28"/>
      <c r="AN9" s="82" t="s">
        <v>270</v>
      </c>
    </row>
    <row r="10" spans="1:40" ht="12.95" customHeight="1" x14ac:dyDescent="0.2">
      <c r="B10" s="5" t="s">
        <v>100</v>
      </c>
      <c r="C10" s="6" t="s">
        <v>1</v>
      </c>
      <c r="D10" s="17" t="s">
        <v>0</v>
      </c>
      <c r="E10" s="6">
        <v>11</v>
      </c>
      <c r="F10" s="6">
        <v>12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>
        <v>8</v>
      </c>
      <c r="O10" s="6">
        <v>9</v>
      </c>
      <c r="P10" s="6">
        <v>10</v>
      </c>
      <c r="Q10" s="19" t="s">
        <v>88</v>
      </c>
      <c r="R10" s="7"/>
      <c r="S10" s="7" t="s">
        <v>283</v>
      </c>
      <c r="T10" s="84" t="s">
        <v>282</v>
      </c>
      <c r="U10" s="89" t="s">
        <v>284</v>
      </c>
      <c r="V10" s="89" t="s">
        <v>266</v>
      </c>
      <c r="W10" s="89" t="s">
        <v>304</v>
      </c>
      <c r="X10" s="89" t="s">
        <v>289</v>
      </c>
      <c r="Y10" s="89" t="s">
        <v>291</v>
      </c>
      <c r="Z10" s="89" t="s">
        <v>293</v>
      </c>
      <c r="AA10" s="89" t="s">
        <v>294</v>
      </c>
      <c r="AB10" s="89" t="s">
        <v>298</v>
      </c>
      <c r="AC10" s="89" t="s">
        <v>299</v>
      </c>
      <c r="AD10" s="89" t="s">
        <v>259</v>
      </c>
      <c r="AE10" s="89" t="s">
        <v>301</v>
      </c>
      <c r="AF10" s="89" t="s">
        <v>302</v>
      </c>
      <c r="AG10" s="89" t="s">
        <v>303</v>
      </c>
      <c r="AH10" s="89"/>
      <c r="AI10" s="7"/>
      <c r="AJ10" s="45"/>
      <c r="AK10" s="7"/>
      <c r="AL10" s="19" t="s">
        <v>97</v>
      </c>
      <c r="AM10" s="21" t="s">
        <v>87</v>
      </c>
      <c r="AN10" s="24" t="s">
        <v>101</v>
      </c>
    </row>
    <row r="11" spans="1:40" ht="12.95" customHeight="1" x14ac:dyDescent="0.2">
      <c r="B11" s="9" t="s">
        <v>134</v>
      </c>
      <c r="C11" s="9" t="s">
        <v>135</v>
      </c>
      <c r="D11" s="18" t="str">
        <f t="shared" ref="D11:D42" si="0">TRIM(CONCATENATE(B11, " ",C11))</f>
        <v>HELMHART Joachim</v>
      </c>
      <c r="E11" s="9">
        <v>2</v>
      </c>
      <c r="F11" s="9">
        <v>2</v>
      </c>
      <c r="G11" s="9">
        <v>2</v>
      </c>
      <c r="H11" s="9">
        <v>2</v>
      </c>
      <c r="I11" s="9">
        <v>2</v>
      </c>
      <c r="J11" s="9">
        <v>5</v>
      </c>
      <c r="K11" s="9">
        <v>0</v>
      </c>
      <c r="L11" s="9">
        <v>5</v>
      </c>
      <c r="M11" s="9">
        <v>5</v>
      </c>
      <c r="N11" s="9">
        <v>5</v>
      </c>
      <c r="O11" s="9">
        <v>5</v>
      </c>
      <c r="P11" s="9">
        <v>5</v>
      </c>
      <c r="Q11" s="20">
        <f t="shared" ref="Q11:Q42" si="1">SUM(E11:P11)</f>
        <v>40</v>
      </c>
      <c r="R11" s="9"/>
      <c r="S11" s="9"/>
      <c r="T11" s="85">
        <v>18</v>
      </c>
      <c r="U11" s="1">
        <v>0</v>
      </c>
      <c r="V11" s="1">
        <v>10</v>
      </c>
      <c r="W11" s="1">
        <v>10</v>
      </c>
      <c r="X11" s="1">
        <v>10</v>
      </c>
      <c r="Y11" s="1">
        <v>10</v>
      </c>
      <c r="Z11" s="1">
        <v>10</v>
      </c>
      <c r="AA11" s="1">
        <v>10</v>
      </c>
      <c r="AB11" s="1">
        <v>10</v>
      </c>
      <c r="AC11" s="1">
        <v>10</v>
      </c>
      <c r="AD11" s="1">
        <v>10</v>
      </c>
      <c r="AE11" s="1">
        <v>0</v>
      </c>
      <c r="AF11" s="1">
        <v>18</v>
      </c>
      <c r="AG11" s="1">
        <v>10</v>
      </c>
      <c r="AH11" s="9"/>
      <c r="AI11" s="9">
        <v>0</v>
      </c>
      <c r="AJ11" s="43"/>
      <c r="AK11" s="37"/>
      <c r="AL11" s="20">
        <f t="shared" ref="AL11:AL42" si="2">SUM(R11:AK11)</f>
        <v>136</v>
      </c>
      <c r="AM11" s="22">
        <f t="shared" ref="AM11:AM42" si="3">Q11+AL11</f>
        <v>176</v>
      </c>
      <c r="AN11" s="39" t="s">
        <v>145</v>
      </c>
    </row>
    <row r="12" spans="1:40" ht="12.95" customHeight="1" x14ac:dyDescent="0.2">
      <c r="B12" s="12" t="s">
        <v>84</v>
      </c>
      <c r="C12" s="12" t="s">
        <v>86</v>
      </c>
      <c r="D12" s="18" t="str">
        <f t="shared" si="0"/>
        <v>ZWICKL Hans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0</v>
      </c>
      <c r="M12" s="12">
        <v>2</v>
      </c>
      <c r="N12" s="12">
        <v>2</v>
      </c>
      <c r="O12" s="12">
        <v>2</v>
      </c>
      <c r="P12" s="12">
        <v>2</v>
      </c>
      <c r="Q12" s="20">
        <f t="shared" si="1"/>
        <v>22</v>
      </c>
      <c r="R12" s="12"/>
      <c r="S12" s="12"/>
      <c r="T12" s="86">
        <v>10</v>
      </c>
      <c r="U12" s="1">
        <v>10</v>
      </c>
      <c r="V12" s="1">
        <v>10</v>
      </c>
      <c r="W12" s="1">
        <v>10</v>
      </c>
      <c r="X12" s="1">
        <v>10</v>
      </c>
      <c r="Y12" s="1">
        <v>10</v>
      </c>
      <c r="Z12" s="1">
        <v>10</v>
      </c>
      <c r="AA12" s="1">
        <v>10</v>
      </c>
      <c r="AB12" s="1">
        <v>10</v>
      </c>
      <c r="AC12" s="1">
        <v>10</v>
      </c>
      <c r="AD12" s="1">
        <v>18</v>
      </c>
      <c r="AE12" s="1">
        <v>10</v>
      </c>
      <c r="AF12" s="1">
        <v>10</v>
      </c>
      <c r="AG12" s="1">
        <v>10</v>
      </c>
      <c r="AH12" s="12"/>
      <c r="AI12" s="12">
        <v>0</v>
      </c>
      <c r="AJ12" s="44"/>
      <c r="AK12" s="38"/>
      <c r="AL12" s="20">
        <f t="shared" si="2"/>
        <v>148</v>
      </c>
      <c r="AM12" s="22">
        <f t="shared" si="3"/>
        <v>170</v>
      </c>
      <c r="AN12" s="41" t="s">
        <v>146</v>
      </c>
    </row>
    <row r="13" spans="1:40" ht="12.95" customHeight="1" x14ac:dyDescent="0.2">
      <c r="B13" s="12" t="s">
        <v>81</v>
      </c>
      <c r="C13" s="12" t="s">
        <v>82</v>
      </c>
      <c r="D13" s="18" t="str">
        <f t="shared" si="0"/>
        <v>ZAMBELLI Benito</v>
      </c>
      <c r="E13" s="12">
        <v>2</v>
      </c>
      <c r="F13" s="12">
        <v>2</v>
      </c>
      <c r="G13" s="12">
        <v>0</v>
      </c>
      <c r="H13" s="12">
        <v>0</v>
      </c>
      <c r="I13" s="12">
        <v>0</v>
      </c>
      <c r="J13" s="12">
        <v>2</v>
      </c>
      <c r="K13" s="12">
        <v>0</v>
      </c>
      <c r="L13" s="12">
        <v>0</v>
      </c>
      <c r="M13" s="12">
        <v>2</v>
      </c>
      <c r="N13" s="12">
        <v>0</v>
      </c>
      <c r="O13" s="12">
        <v>2</v>
      </c>
      <c r="P13" s="12">
        <v>0</v>
      </c>
      <c r="Q13" s="20">
        <f t="shared" si="1"/>
        <v>10</v>
      </c>
      <c r="R13" s="12"/>
      <c r="S13" s="12"/>
      <c r="T13" s="86">
        <v>10</v>
      </c>
      <c r="U13" s="1">
        <v>0</v>
      </c>
      <c r="V13" s="1">
        <v>10</v>
      </c>
      <c r="W13" s="1">
        <v>10</v>
      </c>
      <c r="X13" s="1">
        <v>0</v>
      </c>
      <c r="Y13" s="1">
        <v>10</v>
      </c>
      <c r="Z13" s="1">
        <v>18</v>
      </c>
      <c r="AA13" s="1">
        <v>0</v>
      </c>
      <c r="AB13" s="1">
        <v>10</v>
      </c>
      <c r="AC13" s="1">
        <v>10</v>
      </c>
      <c r="AD13" s="1">
        <v>10</v>
      </c>
      <c r="AE13" s="1">
        <v>0</v>
      </c>
      <c r="AF13" s="1">
        <v>10</v>
      </c>
      <c r="AG13" s="1">
        <v>10</v>
      </c>
      <c r="AH13" s="12"/>
      <c r="AI13" s="12">
        <v>0</v>
      </c>
      <c r="AJ13" s="44"/>
      <c r="AK13" s="38"/>
      <c r="AL13" s="20">
        <f t="shared" si="2"/>
        <v>108</v>
      </c>
      <c r="AM13" s="22">
        <f t="shared" si="3"/>
        <v>118</v>
      </c>
      <c r="AN13" s="26" t="s">
        <v>147</v>
      </c>
    </row>
    <row r="14" spans="1:40" ht="12.95" customHeight="1" x14ac:dyDescent="0.2">
      <c r="B14" s="12" t="s">
        <v>64</v>
      </c>
      <c r="C14" s="12" t="s">
        <v>63</v>
      </c>
      <c r="D14" s="18" t="str">
        <f t="shared" si="0"/>
        <v>SCHÜTZ Heinz</v>
      </c>
      <c r="E14" s="12">
        <v>0</v>
      </c>
      <c r="F14" s="12">
        <v>0</v>
      </c>
      <c r="G14" s="12">
        <v>0</v>
      </c>
      <c r="H14" s="12">
        <v>2</v>
      </c>
      <c r="I14" s="12">
        <v>2</v>
      </c>
      <c r="J14" s="12">
        <v>2</v>
      </c>
      <c r="K14" s="12">
        <v>2</v>
      </c>
      <c r="L14" s="12">
        <v>2</v>
      </c>
      <c r="M14" s="12">
        <v>0</v>
      </c>
      <c r="N14" s="12">
        <v>0</v>
      </c>
      <c r="O14" s="12">
        <v>5</v>
      </c>
      <c r="P14" s="12">
        <v>0</v>
      </c>
      <c r="Q14" s="20">
        <f t="shared" si="1"/>
        <v>15</v>
      </c>
      <c r="R14" s="12"/>
      <c r="S14" s="12"/>
      <c r="T14" s="86">
        <v>10</v>
      </c>
      <c r="U14" s="1">
        <v>10</v>
      </c>
      <c r="V14" s="1">
        <v>10</v>
      </c>
      <c r="W14" s="1">
        <v>10</v>
      </c>
      <c r="X14" s="1">
        <v>10</v>
      </c>
      <c r="Y14" s="1">
        <v>10</v>
      </c>
      <c r="Z14" s="1">
        <v>10</v>
      </c>
      <c r="AA14" s="1">
        <v>0</v>
      </c>
      <c r="AB14" s="1">
        <v>0</v>
      </c>
      <c r="AC14" s="1">
        <v>0</v>
      </c>
      <c r="AD14" s="1">
        <v>10</v>
      </c>
      <c r="AE14" s="1">
        <v>10</v>
      </c>
      <c r="AF14" s="1">
        <v>0</v>
      </c>
      <c r="AG14" s="1">
        <v>10</v>
      </c>
      <c r="AH14" s="12"/>
      <c r="AI14" s="12">
        <v>0</v>
      </c>
      <c r="AJ14" s="44"/>
      <c r="AK14" s="38"/>
      <c r="AL14" s="20">
        <f t="shared" si="2"/>
        <v>100</v>
      </c>
      <c r="AM14" s="22">
        <f t="shared" si="3"/>
        <v>115</v>
      </c>
      <c r="AN14" s="27">
        <v>4</v>
      </c>
    </row>
    <row r="15" spans="1:40" ht="12.95" customHeight="1" x14ac:dyDescent="0.2">
      <c r="B15" s="12" t="s">
        <v>201</v>
      </c>
      <c r="C15" s="12" t="s">
        <v>202</v>
      </c>
      <c r="D15" s="18" t="str">
        <f t="shared" si="0"/>
        <v>HLUPIC Drago</v>
      </c>
      <c r="E15" s="12">
        <v>2</v>
      </c>
      <c r="F15" s="12">
        <v>2</v>
      </c>
      <c r="G15" s="12">
        <v>0</v>
      </c>
      <c r="H15" s="12">
        <v>2</v>
      </c>
      <c r="I15" s="12">
        <v>2</v>
      </c>
      <c r="J15" s="12">
        <v>2</v>
      </c>
      <c r="K15" s="12">
        <v>0</v>
      </c>
      <c r="L15" s="12">
        <v>0</v>
      </c>
      <c r="M15" s="12">
        <v>2</v>
      </c>
      <c r="N15" s="12">
        <v>5</v>
      </c>
      <c r="O15" s="12">
        <v>2</v>
      </c>
      <c r="P15" s="12">
        <v>2</v>
      </c>
      <c r="Q15" s="20">
        <f t="shared" si="1"/>
        <v>21</v>
      </c>
      <c r="R15" s="9"/>
      <c r="S15" s="9"/>
      <c r="T15" s="85">
        <v>10</v>
      </c>
      <c r="U15" s="1">
        <v>10</v>
      </c>
      <c r="V15" s="1">
        <v>10</v>
      </c>
      <c r="W15" s="1">
        <v>10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10</v>
      </c>
      <c r="AE15" s="1">
        <v>10</v>
      </c>
      <c r="AF15" s="1">
        <v>10</v>
      </c>
      <c r="AG15" s="1">
        <v>10</v>
      </c>
      <c r="AH15" s="9"/>
      <c r="AI15" s="9"/>
      <c r="AJ15" s="43"/>
      <c r="AK15" s="37"/>
      <c r="AL15" s="20">
        <f t="shared" si="2"/>
        <v>80</v>
      </c>
      <c r="AM15" s="22">
        <f t="shared" si="3"/>
        <v>101</v>
      </c>
      <c r="AN15" s="27">
        <v>5</v>
      </c>
    </row>
    <row r="16" spans="1:40" ht="12.95" customHeight="1" x14ac:dyDescent="0.2">
      <c r="B16" s="44" t="s">
        <v>123</v>
      </c>
      <c r="C16" s="44" t="s">
        <v>60</v>
      </c>
      <c r="D16" s="18" t="str">
        <f t="shared" si="0"/>
        <v>SCHNEIDER Christian</v>
      </c>
      <c r="E16" s="43">
        <v>2</v>
      </c>
      <c r="F16" s="43">
        <v>2</v>
      </c>
      <c r="G16" s="43">
        <v>2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20">
        <f t="shared" si="1"/>
        <v>24</v>
      </c>
      <c r="R16" s="43"/>
      <c r="S16" s="43"/>
      <c r="T16" s="97">
        <v>10</v>
      </c>
      <c r="U16" s="29">
        <v>0</v>
      </c>
      <c r="V16" s="29">
        <v>10</v>
      </c>
      <c r="W16" s="29">
        <v>0</v>
      </c>
      <c r="X16" s="29">
        <v>0</v>
      </c>
      <c r="Y16" s="29">
        <v>10</v>
      </c>
      <c r="Z16" s="29">
        <v>10</v>
      </c>
      <c r="AA16" s="29">
        <v>10</v>
      </c>
      <c r="AB16" s="29">
        <v>10</v>
      </c>
      <c r="AC16" s="29">
        <v>10</v>
      </c>
      <c r="AD16" s="29">
        <v>0</v>
      </c>
      <c r="AE16" s="29">
        <v>0</v>
      </c>
      <c r="AF16" s="29">
        <v>0</v>
      </c>
      <c r="AG16" s="29">
        <v>0</v>
      </c>
      <c r="AH16" s="43"/>
      <c r="AI16" s="43">
        <v>0</v>
      </c>
      <c r="AJ16" s="43"/>
      <c r="AK16" s="37"/>
      <c r="AL16" s="20">
        <f t="shared" si="2"/>
        <v>70</v>
      </c>
      <c r="AM16" s="22">
        <f t="shared" si="3"/>
        <v>94</v>
      </c>
      <c r="AN16" s="27">
        <v>6</v>
      </c>
    </row>
    <row r="17" spans="2:40" ht="12.95" customHeight="1" x14ac:dyDescent="0.2">
      <c r="B17" s="12" t="s">
        <v>206</v>
      </c>
      <c r="C17" s="12" t="s">
        <v>207</v>
      </c>
      <c r="D17" s="18" t="str">
        <f t="shared" si="0"/>
        <v>HOFPOINTNER Robert</v>
      </c>
      <c r="E17" s="9">
        <v>0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>
        <v>0</v>
      </c>
      <c r="L17" s="9">
        <v>0</v>
      </c>
      <c r="M17" s="9">
        <v>2</v>
      </c>
      <c r="N17" s="9">
        <v>0</v>
      </c>
      <c r="O17" s="9">
        <v>2</v>
      </c>
      <c r="P17" s="9">
        <v>2</v>
      </c>
      <c r="Q17" s="20">
        <f t="shared" si="1"/>
        <v>16</v>
      </c>
      <c r="R17" s="9"/>
      <c r="S17" s="9"/>
      <c r="T17" s="85">
        <v>0</v>
      </c>
      <c r="U17" s="1">
        <v>0</v>
      </c>
      <c r="V17" s="1">
        <v>0</v>
      </c>
      <c r="W17" s="1">
        <v>10</v>
      </c>
      <c r="X17" s="1">
        <v>10</v>
      </c>
      <c r="Y17" s="1">
        <v>0</v>
      </c>
      <c r="Z17" s="1">
        <v>0</v>
      </c>
      <c r="AA17" s="1">
        <v>10</v>
      </c>
      <c r="AB17" s="1">
        <v>18</v>
      </c>
      <c r="AC17" s="1">
        <v>10</v>
      </c>
      <c r="AD17" s="1">
        <v>10</v>
      </c>
      <c r="AE17" s="1">
        <v>0</v>
      </c>
      <c r="AF17" s="1">
        <v>0</v>
      </c>
      <c r="AG17" s="1">
        <v>0</v>
      </c>
      <c r="AH17" s="9"/>
      <c r="AI17" s="9"/>
      <c r="AJ17" s="43"/>
      <c r="AK17" s="37"/>
      <c r="AL17" s="20">
        <f t="shared" si="2"/>
        <v>68</v>
      </c>
      <c r="AM17" s="22">
        <f t="shared" si="3"/>
        <v>84</v>
      </c>
      <c r="AN17" s="27">
        <v>7</v>
      </c>
    </row>
    <row r="18" spans="2:40" ht="12.95" customHeight="1" x14ac:dyDescent="0.2">
      <c r="B18" s="12" t="s">
        <v>205</v>
      </c>
      <c r="C18" s="12" t="s">
        <v>60</v>
      </c>
      <c r="D18" s="18" t="str">
        <f t="shared" si="0"/>
        <v>SCHMID Christian</v>
      </c>
      <c r="E18" s="9">
        <v>2</v>
      </c>
      <c r="F18" s="9">
        <v>2</v>
      </c>
      <c r="G18" s="9">
        <v>2</v>
      </c>
      <c r="H18" s="9">
        <v>0</v>
      </c>
      <c r="I18" s="9">
        <v>2</v>
      </c>
      <c r="J18" s="9">
        <v>2</v>
      </c>
      <c r="K18" s="9">
        <v>2</v>
      </c>
      <c r="L18" s="9">
        <v>0</v>
      </c>
      <c r="M18" s="9">
        <v>5</v>
      </c>
      <c r="N18" s="9">
        <v>0</v>
      </c>
      <c r="O18" s="9">
        <v>2</v>
      </c>
      <c r="P18" s="9">
        <v>2</v>
      </c>
      <c r="Q18" s="20">
        <f t="shared" si="1"/>
        <v>21</v>
      </c>
      <c r="R18" s="12"/>
      <c r="S18" s="12"/>
      <c r="T18" s="86">
        <v>10</v>
      </c>
      <c r="U18" s="1">
        <v>0</v>
      </c>
      <c r="V18" s="1">
        <v>0</v>
      </c>
      <c r="W18" s="1">
        <v>10</v>
      </c>
      <c r="X18" s="1">
        <v>0</v>
      </c>
      <c r="Y18" s="1">
        <v>10</v>
      </c>
      <c r="Z18" s="1">
        <v>0</v>
      </c>
      <c r="AA18" s="1">
        <v>10</v>
      </c>
      <c r="AB18" s="1">
        <v>0</v>
      </c>
      <c r="AC18" s="1">
        <v>10</v>
      </c>
      <c r="AD18" s="1">
        <v>0</v>
      </c>
      <c r="AE18" s="1">
        <v>0</v>
      </c>
      <c r="AF18" s="1">
        <v>0</v>
      </c>
      <c r="AG18" s="1">
        <v>10</v>
      </c>
      <c r="AH18" s="12"/>
      <c r="AI18" s="12"/>
      <c r="AJ18" s="44"/>
      <c r="AK18" s="38"/>
      <c r="AL18" s="20">
        <f t="shared" si="2"/>
        <v>60</v>
      </c>
      <c r="AM18" s="22">
        <f t="shared" si="3"/>
        <v>81</v>
      </c>
      <c r="AN18" s="79">
        <v>8</v>
      </c>
    </row>
    <row r="19" spans="2:40" ht="12.95" customHeight="1" x14ac:dyDescent="0.2">
      <c r="B19" s="12" t="s">
        <v>132</v>
      </c>
      <c r="C19" s="12" t="s">
        <v>51</v>
      </c>
      <c r="D19" s="18" t="str">
        <f t="shared" si="0"/>
        <v>PAST Mag. Josef</v>
      </c>
      <c r="E19" s="12">
        <v>0</v>
      </c>
      <c r="F19" s="12">
        <v>2</v>
      </c>
      <c r="G19" s="12">
        <v>2</v>
      </c>
      <c r="H19" s="12">
        <v>2</v>
      </c>
      <c r="I19" s="12">
        <v>0</v>
      </c>
      <c r="J19" s="12">
        <v>0</v>
      </c>
      <c r="K19" s="12">
        <v>2</v>
      </c>
      <c r="L19" s="12">
        <v>2</v>
      </c>
      <c r="M19" s="12">
        <v>0</v>
      </c>
      <c r="N19" s="12">
        <v>2</v>
      </c>
      <c r="O19" s="12">
        <v>0</v>
      </c>
      <c r="P19" s="12">
        <v>2</v>
      </c>
      <c r="Q19" s="20">
        <f t="shared" si="1"/>
        <v>14</v>
      </c>
      <c r="R19" s="12"/>
      <c r="S19" s="12"/>
      <c r="T19" s="86">
        <v>10</v>
      </c>
      <c r="U19" s="1">
        <v>18</v>
      </c>
      <c r="V19" s="1">
        <v>0</v>
      </c>
      <c r="W19" s="1">
        <v>10</v>
      </c>
      <c r="X19" s="1">
        <v>0</v>
      </c>
      <c r="Y19" s="1">
        <v>0</v>
      </c>
      <c r="Z19" s="1">
        <v>0</v>
      </c>
      <c r="AA19" s="1">
        <v>0</v>
      </c>
      <c r="AB19" s="1">
        <v>10</v>
      </c>
      <c r="AC19" s="1">
        <v>0</v>
      </c>
      <c r="AD19" s="1">
        <v>0</v>
      </c>
      <c r="AE19" s="1">
        <v>18</v>
      </c>
      <c r="AF19" s="1">
        <v>0</v>
      </c>
      <c r="AG19" s="1">
        <v>0</v>
      </c>
      <c r="AH19" s="12"/>
      <c r="AI19" s="12">
        <v>0</v>
      </c>
      <c r="AJ19" s="44"/>
      <c r="AK19" s="38"/>
      <c r="AL19" s="20">
        <f t="shared" si="2"/>
        <v>66</v>
      </c>
      <c r="AM19" s="22">
        <f t="shared" si="3"/>
        <v>80</v>
      </c>
      <c r="AN19" s="27">
        <v>9</v>
      </c>
    </row>
    <row r="20" spans="2:40" ht="12.95" customHeight="1" x14ac:dyDescent="0.2">
      <c r="B20" s="12" t="s">
        <v>11</v>
      </c>
      <c r="C20" s="12" t="s">
        <v>12</v>
      </c>
      <c r="D20" s="18" t="str">
        <f t="shared" si="0"/>
        <v>DOBLHOFER Ewald</v>
      </c>
      <c r="E20" s="12">
        <v>2</v>
      </c>
      <c r="F20" s="12">
        <v>2</v>
      </c>
      <c r="G20" s="12">
        <v>2</v>
      </c>
      <c r="H20" s="12">
        <v>0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20">
        <f t="shared" si="1"/>
        <v>8</v>
      </c>
      <c r="R20" s="12"/>
      <c r="S20" s="12"/>
      <c r="T20" s="86">
        <v>0</v>
      </c>
      <c r="U20" s="1">
        <v>0</v>
      </c>
      <c r="V20" s="1">
        <v>18</v>
      </c>
      <c r="W20" s="1">
        <v>10</v>
      </c>
      <c r="X20" s="1">
        <v>0</v>
      </c>
      <c r="Y20" s="1">
        <v>0</v>
      </c>
      <c r="Z20" s="1">
        <v>10</v>
      </c>
      <c r="AA20" s="1">
        <v>0</v>
      </c>
      <c r="AB20" s="1">
        <v>10</v>
      </c>
      <c r="AC20" s="1">
        <v>0</v>
      </c>
      <c r="AD20" s="1">
        <v>10</v>
      </c>
      <c r="AE20" s="1">
        <v>0</v>
      </c>
      <c r="AF20" s="1">
        <v>0</v>
      </c>
      <c r="AG20" s="1">
        <v>10</v>
      </c>
      <c r="AH20" s="12"/>
      <c r="AI20" s="12">
        <v>0</v>
      </c>
      <c r="AJ20" s="44"/>
      <c r="AK20" s="38"/>
      <c r="AL20" s="20">
        <f t="shared" si="2"/>
        <v>68</v>
      </c>
      <c r="AM20" s="22">
        <f t="shared" si="3"/>
        <v>76</v>
      </c>
      <c r="AN20" s="27">
        <v>10</v>
      </c>
    </row>
    <row r="21" spans="2:40" ht="12.95" customHeight="1" x14ac:dyDescent="0.2">
      <c r="B21" s="12" t="s">
        <v>72</v>
      </c>
      <c r="C21" s="12" t="s">
        <v>60</v>
      </c>
      <c r="D21" s="18" t="str">
        <f t="shared" si="0"/>
        <v>STEINHUBER Christian</v>
      </c>
      <c r="E21" s="12">
        <v>0</v>
      </c>
      <c r="F21" s="12">
        <v>2</v>
      </c>
      <c r="G21" s="12">
        <v>2</v>
      </c>
      <c r="H21" s="12">
        <v>0</v>
      </c>
      <c r="I21" s="12">
        <v>0</v>
      </c>
      <c r="J21" s="12">
        <v>0</v>
      </c>
      <c r="K21" s="12">
        <v>0</v>
      </c>
      <c r="L21" s="12">
        <v>2</v>
      </c>
      <c r="M21" s="12">
        <v>2</v>
      </c>
      <c r="N21" s="12">
        <v>0</v>
      </c>
      <c r="O21" s="12">
        <v>0</v>
      </c>
      <c r="P21" s="12">
        <v>0</v>
      </c>
      <c r="Q21" s="20">
        <f t="shared" si="1"/>
        <v>8</v>
      </c>
      <c r="R21" s="12"/>
      <c r="S21" s="12"/>
      <c r="T21" s="86">
        <v>10</v>
      </c>
      <c r="U21" s="1">
        <v>0</v>
      </c>
      <c r="V21" s="1">
        <v>0</v>
      </c>
      <c r="W21" s="1">
        <v>0</v>
      </c>
      <c r="X21" s="1">
        <v>18</v>
      </c>
      <c r="Y21" s="1">
        <v>10</v>
      </c>
      <c r="Z21" s="1">
        <v>0</v>
      </c>
      <c r="AA21" s="1">
        <v>10</v>
      </c>
      <c r="AB21" s="1">
        <v>10</v>
      </c>
      <c r="AC21" s="1">
        <v>10</v>
      </c>
      <c r="AD21" s="1">
        <v>0</v>
      </c>
      <c r="AE21" s="1">
        <v>0</v>
      </c>
      <c r="AF21" s="1">
        <v>0</v>
      </c>
      <c r="AG21" s="1">
        <v>0</v>
      </c>
      <c r="AH21" s="12"/>
      <c r="AI21" s="12">
        <v>0</v>
      </c>
      <c r="AJ21" s="44"/>
      <c r="AK21" s="38"/>
      <c r="AL21" s="20">
        <f t="shared" si="2"/>
        <v>68</v>
      </c>
      <c r="AM21" s="22">
        <f t="shared" si="3"/>
        <v>76</v>
      </c>
      <c r="AN21" s="27">
        <v>11</v>
      </c>
    </row>
    <row r="22" spans="2:40" ht="12.95" customHeight="1" x14ac:dyDescent="0.2">
      <c r="B22" s="12" t="s">
        <v>65</v>
      </c>
      <c r="C22" s="12" t="s">
        <v>51</v>
      </c>
      <c r="D22" s="18" t="str">
        <f t="shared" si="0"/>
        <v>SOMMER Josef</v>
      </c>
      <c r="E22" s="12">
        <v>2</v>
      </c>
      <c r="F22" s="12">
        <v>2</v>
      </c>
      <c r="G22" s="12">
        <v>2</v>
      </c>
      <c r="H22" s="12">
        <v>0</v>
      </c>
      <c r="I22" s="12">
        <v>2</v>
      </c>
      <c r="J22" s="12">
        <v>2</v>
      </c>
      <c r="K22" s="12">
        <v>2</v>
      </c>
      <c r="L22" s="12">
        <v>0</v>
      </c>
      <c r="M22" s="12">
        <v>5</v>
      </c>
      <c r="N22" s="12">
        <v>0</v>
      </c>
      <c r="O22" s="12">
        <v>2</v>
      </c>
      <c r="P22" s="12">
        <v>2</v>
      </c>
      <c r="Q22" s="20">
        <f t="shared" si="1"/>
        <v>21</v>
      </c>
      <c r="R22" s="9"/>
      <c r="S22" s="9"/>
      <c r="T22" s="85">
        <v>10</v>
      </c>
      <c r="U22" s="1">
        <v>0</v>
      </c>
      <c r="V22" s="1">
        <v>10</v>
      </c>
      <c r="W22" s="1">
        <v>10</v>
      </c>
      <c r="X22" s="1">
        <v>0</v>
      </c>
      <c r="Y22" s="1">
        <v>10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10</v>
      </c>
      <c r="AH22" s="9"/>
      <c r="AI22" s="9">
        <v>0</v>
      </c>
      <c r="AJ22" s="43"/>
      <c r="AK22" s="37"/>
      <c r="AL22" s="20">
        <f t="shared" si="2"/>
        <v>50</v>
      </c>
      <c r="AM22" s="22">
        <f t="shared" si="3"/>
        <v>71</v>
      </c>
      <c r="AN22" s="27">
        <v>12</v>
      </c>
    </row>
    <row r="23" spans="2:40" ht="12.95" customHeight="1" x14ac:dyDescent="0.2">
      <c r="B23" s="12" t="s">
        <v>6</v>
      </c>
      <c r="C23" s="12" t="s">
        <v>7</v>
      </c>
      <c r="D23" s="18" t="str">
        <f t="shared" si="0"/>
        <v>BAUER Roland</v>
      </c>
      <c r="E23" s="9">
        <v>2</v>
      </c>
      <c r="F23" s="9">
        <v>0</v>
      </c>
      <c r="G23" s="9">
        <v>2</v>
      </c>
      <c r="H23" s="9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0</v>
      </c>
      <c r="O23" s="9">
        <v>2</v>
      </c>
      <c r="P23" s="9">
        <v>2</v>
      </c>
      <c r="Q23" s="20">
        <f t="shared" si="1"/>
        <v>20</v>
      </c>
      <c r="R23" s="9"/>
      <c r="S23" s="9"/>
      <c r="T23" s="85">
        <v>0</v>
      </c>
      <c r="U23" s="1">
        <v>10</v>
      </c>
      <c r="V23" s="1">
        <v>0</v>
      </c>
      <c r="W23" s="1">
        <v>0</v>
      </c>
      <c r="X23" s="1">
        <v>0</v>
      </c>
      <c r="Y23" s="1">
        <v>10</v>
      </c>
      <c r="Z23" s="1">
        <v>10</v>
      </c>
      <c r="AA23" s="1">
        <v>0</v>
      </c>
      <c r="AB23" s="1">
        <v>0</v>
      </c>
      <c r="AC23" s="1">
        <v>0</v>
      </c>
      <c r="AD23" s="1">
        <v>10</v>
      </c>
      <c r="AE23" s="1">
        <v>10</v>
      </c>
      <c r="AF23" s="1">
        <v>0</v>
      </c>
      <c r="AG23" s="1">
        <v>0</v>
      </c>
      <c r="AH23" s="9"/>
      <c r="AI23" s="9">
        <v>0</v>
      </c>
      <c r="AJ23" s="43"/>
      <c r="AK23" s="37"/>
      <c r="AL23" s="20">
        <f t="shared" si="2"/>
        <v>50</v>
      </c>
      <c r="AM23" s="22">
        <f t="shared" si="3"/>
        <v>70</v>
      </c>
      <c r="AN23" s="27">
        <v>13</v>
      </c>
    </row>
    <row r="24" spans="2:40" ht="12.95" customHeight="1" x14ac:dyDescent="0.2">
      <c r="B24" s="12" t="s">
        <v>17</v>
      </c>
      <c r="C24" s="12" t="s">
        <v>18</v>
      </c>
      <c r="D24" s="18" t="str">
        <f t="shared" si="0"/>
        <v>ERBLER Hubert</v>
      </c>
      <c r="E24" s="9">
        <v>0</v>
      </c>
      <c r="F24" s="9">
        <v>0</v>
      </c>
      <c r="G24" s="9">
        <v>0</v>
      </c>
      <c r="H24" s="9">
        <v>2</v>
      </c>
      <c r="I24" s="9">
        <v>2</v>
      </c>
      <c r="J24" s="9">
        <v>2</v>
      </c>
      <c r="K24" s="9">
        <v>2</v>
      </c>
      <c r="L24" s="9">
        <v>5</v>
      </c>
      <c r="M24" s="9">
        <v>5</v>
      </c>
      <c r="N24" s="9">
        <v>0</v>
      </c>
      <c r="O24" s="9">
        <v>5</v>
      </c>
      <c r="P24" s="9">
        <v>5</v>
      </c>
      <c r="Q24" s="20">
        <f t="shared" si="1"/>
        <v>28</v>
      </c>
      <c r="R24" s="9"/>
      <c r="S24" s="9"/>
      <c r="T24" s="85">
        <v>0</v>
      </c>
      <c r="U24" s="1">
        <v>10</v>
      </c>
      <c r="V24" s="1">
        <v>0</v>
      </c>
      <c r="W24" s="1">
        <v>0</v>
      </c>
      <c r="X24" s="1">
        <v>0</v>
      </c>
      <c r="Y24" s="1">
        <v>10</v>
      </c>
      <c r="Z24" s="1">
        <v>0</v>
      </c>
      <c r="AA24" s="1">
        <v>0</v>
      </c>
      <c r="AB24" s="1">
        <v>0</v>
      </c>
      <c r="AC24" s="1">
        <v>10</v>
      </c>
      <c r="AD24" s="1">
        <v>0</v>
      </c>
      <c r="AE24" s="1">
        <v>10</v>
      </c>
      <c r="AF24" s="1">
        <v>0</v>
      </c>
      <c r="AG24" s="1">
        <v>0</v>
      </c>
      <c r="AH24" s="9"/>
      <c r="AI24" s="9">
        <v>0</v>
      </c>
      <c r="AJ24" s="43"/>
      <c r="AK24" s="37"/>
      <c r="AL24" s="20">
        <f t="shared" si="2"/>
        <v>40</v>
      </c>
      <c r="AM24" s="22">
        <f t="shared" si="3"/>
        <v>68</v>
      </c>
      <c r="AN24" s="27">
        <v>14</v>
      </c>
    </row>
    <row r="25" spans="2:40" ht="12.95" customHeight="1" x14ac:dyDescent="0.2">
      <c r="B25" s="12" t="s">
        <v>268</v>
      </c>
      <c r="C25" s="12" t="s">
        <v>8</v>
      </c>
      <c r="D25" s="18" t="str">
        <f t="shared" si="0"/>
        <v>REINHARDT Walter</v>
      </c>
      <c r="E25" s="9">
        <v>0</v>
      </c>
      <c r="F25" s="9">
        <v>2</v>
      </c>
      <c r="G25" s="9">
        <v>2</v>
      </c>
      <c r="H25" s="9"/>
      <c r="I25" s="9">
        <v>2</v>
      </c>
      <c r="J25" s="9"/>
      <c r="K25" s="9">
        <v>2</v>
      </c>
      <c r="L25" s="9">
        <v>5</v>
      </c>
      <c r="M25" s="9">
        <v>5</v>
      </c>
      <c r="N25" s="9">
        <v>5</v>
      </c>
      <c r="O25" s="9">
        <v>0</v>
      </c>
      <c r="P25" s="9">
        <v>0</v>
      </c>
      <c r="Q25" s="20">
        <f t="shared" si="1"/>
        <v>23</v>
      </c>
      <c r="R25" s="9"/>
      <c r="S25" s="9"/>
      <c r="T25" s="85">
        <v>0</v>
      </c>
      <c r="U25" s="1">
        <v>0</v>
      </c>
      <c r="V25" s="1">
        <v>0</v>
      </c>
      <c r="W25" s="1">
        <v>0</v>
      </c>
      <c r="X25" s="1">
        <v>10</v>
      </c>
      <c r="Y25" s="1">
        <v>0</v>
      </c>
      <c r="Z25" s="1">
        <v>0</v>
      </c>
      <c r="AA25" s="1">
        <v>0</v>
      </c>
      <c r="AB25" s="1">
        <v>10</v>
      </c>
      <c r="AC25" s="1">
        <v>0</v>
      </c>
      <c r="AD25" s="1">
        <v>10</v>
      </c>
      <c r="AE25" s="1">
        <v>0</v>
      </c>
      <c r="AF25" s="1">
        <v>10</v>
      </c>
      <c r="AG25" s="1">
        <v>0</v>
      </c>
      <c r="AH25" s="9"/>
      <c r="AI25" s="9"/>
      <c r="AJ25" s="43"/>
      <c r="AK25" s="37"/>
      <c r="AL25" s="20">
        <f t="shared" si="2"/>
        <v>40</v>
      </c>
      <c r="AM25" s="22">
        <f t="shared" si="3"/>
        <v>63</v>
      </c>
      <c r="AN25" s="27">
        <v>15</v>
      </c>
    </row>
    <row r="26" spans="2:40" ht="12.95" customHeight="1" x14ac:dyDescent="0.2">
      <c r="B26" s="12" t="s">
        <v>193</v>
      </c>
      <c r="C26" s="12" t="s">
        <v>12</v>
      </c>
      <c r="D26" s="18" t="str">
        <f t="shared" si="0"/>
        <v>WIESBAUER Ewald</v>
      </c>
      <c r="E26" s="12">
        <v>2</v>
      </c>
      <c r="F26" s="12">
        <v>2</v>
      </c>
      <c r="G26" s="12">
        <v>2</v>
      </c>
      <c r="H26" s="12">
        <v>0</v>
      </c>
      <c r="I26" s="12">
        <v>2</v>
      </c>
      <c r="J26" s="12">
        <v>2</v>
      </c>
      <c r="K26" s="12">
        <v>2</v>
      </c>
      <c r="L26" s="12">
        <v>5</v>
      </c>
      <c r="M26" s="12">
        <v>5</v>
      </c>
      <c r="N26" s="12">
        <v>2</v>
      </c>
      <c r="O26" s="12">
        <v>5</v>
      </c>
      <c r="P26" s="12">
        <v>2</v>
      </c>
      <c r="Q26" s="20">
        <f t="shared" si="1"/>
        <v>31</v>
      </c>
      <c r="R26" s="12"/>
      <c r="S26" s="12"/>
      <c r="T26" s="86">
        <v>0</v>
      </c>
      <c r="U26" s="1">
        <v>10</v>
      </c>
      <c r="V26" s="1">
        <v>0</v>
      </c>
      <c r="W26" s="1">
        <v>10</v>
      </c>
      <c r="X26" s="1">
        <v>0</v>
      </c>
      <c r="Y26" s="1">
        <v>0</v>
      </c>
      <c r="Z26" s="1">
        <v>10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2"/>
      <c r="AI26" s="12"/>
      <c r="AJ26" s="44"/>
      <c r="AK26" s="38"/>
      <c r="AL26" s="20">
        <f t="shared" si="2"/>
        <v>30</v>
      </c>
      <c r="AM26" s="22">
        <f t="shared" si="3"/>
        <v>61</v>
      </c>
      <c r="AN26" s="27">
        <v>16</v>
      </c>
    </row>
    <row r="27" spans="2:40" ht="12.95" customHeight="1" x14ac:dyDescent="0.2">
      <c r="B27" s="12" t="s">
        <v>15</v>
      </c>
      <c r="C27" s="12" t="s">
        <v>16</v>
      </c>
      <c r="D27" s="18" t="str">
        <f t="shared" si="0"/>
        <v>EGGERTSBERGER Helmut</v>
      </c>
      <c r="E27" s="12">
        <v>0</v>
      </c>
      <c r="F27" s="12">
        <v>2</v>
      </c>
      <c r="G27" s="12">
        <v>0</v>
      </c>
      <c r="H27" s="12">
        <v>0</v>
      </c>
      <c r="I27" s="12">
        <v>2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20">
        <f t="shared" si="1"/>
        <v>6</v>
      </c>
      <c r="R27" s="9"/>
      <c r="S27" s="9"/>
      <c r="T27" s="85">
        <v>10</v>
      </c>
      <c r="U27" s="1">
        <v>0</v>
      </c>
      <c r="V27" s="1">
        <v>0</v>
      </c>
      <c r="W27" s="1">
        <v>0</v>
      </c>
      <c r="X27" s="1">
        <v>10</v>
      </c>
      <c r="Y27" s="1">
        <v>10</v>
      </c>
      <c r="Z27" s="1">
        <v>10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10</v>
      </c>
      <c r="AG27" s="1">
        <v>0</v>
      </c>
      <c r="AH27" s="9"/>
      <c r="AI27" s="9">
        <v>0</v>
      </c>
      <c r="AJ27" s="43"/>
      <c r="AK27" s="37"/>
      <c r="AL27" s="20">
        <f t="shared" si="2"/>
        <v>50</v>
      </c>
      <c r="AM27" s="22">
        <f t="shared" si="3"/>
        <v>56</v>
      </c>
      <c r="AN27" s="27">
        <v>17</v>
      </c>
    </row>
    <row r="28" spans="2:40" ht="12.95" customHeight="1" x14ac:dyDescent="0.2">
      <c r="B28" s="12" t="s">
        <v>68</v>
      </c>
      <c r="C28" s="12" t="s">
        <v>70</v>
      </c>
      <c r="D28" s="18" t="str">
        <f t="shared" si="0"/>
        <v>STEINER Hugo</v>
      </c>
      <c r="E28" s="12">
        <v>0</v>
      </c>
      <c r="F28" s="12">
        <v>0</v>
      </c>
      <c r="G28" s="12">
        <v>2</v>
      </c>
      <c r="H28" s="12">
        <v>0</v>
      </c>
      <c r="I28" s="12">
        <v>2</v>
      </c>
      <c r="J28" s="12">
        <v>2</v>
      </c>
      <c r="K28" s="12">
        <v>2</v>
      </c>
      <c r="L28" s="12">
        <v>0</v>
      </c>
      <c r="M28" s="12">
        <v>0</v>
      </c>
      <c r="N28" s="12">
        <v>0</v>
      </c>
      <c r="O28" s="12">
        <v>2</v>
      </c>
      <c r="P28" s="12">
        <v>0</v>
      </c>
      <c r="Q28" s="20">
        <f t="shared" si="1"/>
        <v>10</v>
      </c>
      <c r="R28" s="9"/>
      <c r="S28" s="9"/>
      <c r="T28" s="85">
        <v>0</v>
      </c>
      <c r="U28" s="1">
        <v>0</v>
      </c>
      <c r="V28" s="1">
        <v>0</v>
      </c>
      <c r="W28" s="1">
        <v>18</v>
      </c>
      <c r="X28" s="1">
        <v>0</v>
      </c>
      <c r="Y28" s="1">
        <v>0</v>
      </c>
      <c r="Z28" s="1">
        <v>0</v>
      </c>
      <c r="AA28" s="1">
        <v>10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18</v>
      </c>
      <c r="AH28" s="9"/>
      <c r="AI28" s="9">
        <v>0</v>
      </c>
      <c r="AJ28" s="43"/>
      <c r="AK28" s="37"/>
      <c r="AL28" s="20">
        <f t="shared" si="2"/>
        <v>46</v>
      </c>
      <c r="AM28" s="22">
        <f t="shared" si="3"/>
        <v>56</v>
      </c>
      <c r="AN28" s="27">
        <v>18</v>
      </c>
    </row>
    <row r="29" spans="2:40" ht="12.95" customHeight="1" x14ac:dyDescent="0.2">
      <c r="B29" s="12" t="s">
        <v>255</v>
      </c>
      <c r="C29" s="12" t="s">
        <v>8</v>
      </c>
      <c r="D29" s="18" t="str">
        <f t="shared" si="0"/>
        <v>SCHLEICHER Walter</v>
      </c>
      <c r="E29" s="12">
        <v>0</v>
      </c>
      <c r="F29" s="12">
        <v>0</v>
      </c>
      <c r="G29" s="12">
        <v>2</v>
      </c>
      <c r="H29" s="12">
        <v>0</v>
      </c>
      <c r="I29" s="12">
        <v>2</v>
      </c>
      <c r="J29" s="12">
        <v>0</v>
      </c>
      <c r="K29" s="12">
        <v>2</v>
      </c>
      <c r="L29" s="12">
        <v>0</v>
      </c>
      <c r="M29" s="12">
        <v>0</v>
      </c>
      <c r="N29" s="12">
        <v>2</v>
      </c>
      <c r="O29" s="12">
        <v>2</v>
      </c>
      <c r="P29" s="12">
        <v>0</v>
      </c>
      <c r="Q29" s="20">
        <f t="shared" si="1"/>
        <v>10</v>
      </c>
      <c r="R29" s="9"/>
      <c r="S29" s="9"/>
      <c r="T29" s="85">
        <v>0</v>
      </c>
      <c r="U29" s="1">
        <v>0</v>
      </c>
      <c r="V29" s="1">
        <v>0</v>
      </c>
      <c r="W29" s="1">
        <v>0</v>
      </c>
      <c r="X29" s="1">
        <v>10</v>
      </c>
      <c r="Y29" s="1">
        <v>0</v>
      </c>
      <c r="Z29" s="1">
        <v>10</v>
      </c>
      <c r="AA29" s="1">
        <v>10</v>
      </c>
      <c r="AB29" s="1">
        <v>10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9"/>
      <c r="AI29" s="9"/>
      <c r="AJ29" s="43"/>
      <c r="AK29" s="37"/>
      <c r="AL29" s="20">
        <f t="shared" si="2"/>
        <v>40</v>
      </c>
      <c r="AM29" s="22">
        <f t="shared" si="3"/>
        <v>50</v>
      </c>
      <c r="AN29" s="79">
        <v>19</v>
      </c>
    </row>
    <row r="30" spans="2:40" ht="12.95" customHeight="1" x14ac:dyDescent="0.2">
      <c r="B30" s="12" t="s">
        <v>253</v>
      </c>
      <c r="C30" s="12" t="s">
        <v>249</v>
      </c>
      <c r="D30" s="18" t="str">
        <f t="shared" si="0"/>
        <v>BRANDSTETTER Gerald</v>
      </c>
      <c r="E30" s="9">
        <v>2</v>
      </c>
      <c r="F30" s="9">
        <v>2</v>
      </c>
      <c r="G30" s="9">
        <v>2</v>
      </c>
      <c r="H30" s="9"/>
      <c r="I30" s="9">
        <v>2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20">
        <f t="shared" si="1"/>
        <v>8</v>
      </c>
      <c r="R30" s="9"/>
      <c r="S30" s="9"/>
      <c r="T30" s="85">
        <v>10</v>
      </c>
      <c r="U30" s="1">
        <v>0</v>
      </c>
      <c r="V30" s="1">
        <v>0</v>
      </c>
      <c r="W30" s="1">
        <v>0</v>
      </c>
      <c r="X30" s="1">
        <v>0</v>
      </c>
      <c r="Y30" s="1">
        <v>10</v>
      </c>
      <c r="Z30" s="1">
        <v>10</v>
      </c>
      <c r="AA30" s="1">
        <v>10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9"/>
      <c r="AI30" s="9"/>
      <c r="AJ30" s="43"/>
      <c r="AK30" s="37"/>
      <c r="AL30" s="20">
        <f t="shared" si="2"/>
        <v>40</v>
      </c>
      <c r="AM30" s="22">
        <f t="shared" si="3"/>
        <v>48</v>
      </c>
      <c r="AN30" s="79">
        <v>20</v>
      </c>
    </row>
    <row r="31" spans="2:40" ht="12.95" customHeight="1" x14ac:dyDescent="0.2">
      <c r="B31" s="12" t="s">
        <v>84</v>
      </c>
      <c r="C31" s="12" t="s">
        <v>85</v>
      </c>
      <c r="D31" s="18" t="str">
        <f t="shared" si="0"/>
        <v>ZWICKL Gabriela</v>
      </c>
      <c r="E31" s="9">
        <v>2</v>
      </c>
      <c r="F31" s="9">
        <v>2</v>
      </c>
      <c r="G31" s="9">
        <v>2</v>
      </c>
      <c r="H31" s="9">
        <v>2</v>
      </c>
      <c r="I31" s="9">
        <v>2</v>
      </c>
      <c r="J31" s="9">
        <v>2</v>
      </c>
      <c r="K31" s="9">
        <v>2</v>
      </c>
      <c r="L31" s="9">
        <v>2</v>
      </c>
      <c r="M31" s="9">
        <v>2</v>
      </c>
      <c r="N31" s="9">
        <v>2</v>
      </c>
      <c r="O31" s="9">
        <v>2</v>
      </c>
      <c r="P31" s="9">
        <v>2</v>
      </c>
      <c r="Q31" s="20">
        <f t="shared" si="1"/>
        <v>24</v>
      </c>
      <c r="R31" s="12"/>
      <c r="S31" s="12"/>
      <c r="T31" s="86">
        <v>0</v>
      </c>
      <c r="U31" s="1">
        <v>0</v>
      </c>
      <c r="V31" s="1">
        <v>0</v>
      </c>
      <c r="W31" s="1">
        <v>0</v>
      </c>
      <c r="X31" s="1">
        <v>0</v>
      </c>
      <c r="Y31" s="1">
        <v>10</v>
      </c>
      <c r="Z31" s="1">
        <v>0</v>
      </c>
      <c r="AA31" s="1">
        <v>0</v>
      </c>
      <c r="AB31" s="1">
        <v>0</v>
      </c>
      <c r="AC31" s="1">
        <v>10</v>
      </c>
      <c r="AD31" s="1">
        <v>0</v>
      </c>
      <c r="AE31" s="1">
        <v>0</v>
      </c>
      <c r="AF31" s="1">
        <v>0</v>
      </c>
      <c r="AG31" s="1">
        <v>0</v>
      </c>
      <c r="AH31" s="12"/>
      <c r="AI31" s="12">
        <v>0</v>
      </c>
      <c r="AJ31" s="44"/>
      <c r="AK31" s="38"/>
      <c r="AL31" s="20">
        <f t="shared" si="2"/>
        <v>20</v>
      </c>
      <c r="AM31" s="22">
        <f t="shared" si="3"/>
        <v>44</v>
      </c>
      <c r="AN31" s="27">
        <v>21</v>
      </c>
    </row>
    <row r="32" spans="2:40" ht="12.95" customHeight="1" x14ac:dyDescent="0.2">
      <c r="B32" s="12" t="s">
        <v>22</v>
      </c>
      <c r="C32" s="12" t="s">
        <v>23</v>
      </c>
      <c r="D32" s="18" t="str">
        <f t="shared" si="0"/>
        <v>HÄUSERER Rudolf</v>
      </c>
      <c r="E32" s="9">
        <v>0</v>
      </c>
      <c r="F32" s="9">
        <v>0</v>
      </c>
      <c r="G32" s="9">
        <v>0</v>
      </c>
      <c r="H32" s="9">
        <v>0</v>
      </c>
      <c r="I32" s="9">
        <v>2</v>
      </c>
      <c r="J32" s="9">
        <v>0</v>
      </c>
      <c r="K32" s="9">
        <v>0</v>
      </c>
      <c r="L32" s="9">
        <v>0</v>
      </c>
      <c r="M32" s="9">
        <v>2</v>
      </c>
      <c r="N32" s="9">
        <v>2</v>
      </c>
      <c r="O32" s="9">
        <v>0</v>
      </c>
      <c r="P32" s="9">
        <v>0</v>
      </c>
      <c r="Q32" s="20">
        <f t="shared" si="1"/>
        <v>6</v>
      </c>
      <c r="R32" s="12"/>
      <c r="S32" s="12"/>
      <c r="T32" s="86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18</v>
      </c>
      <c r="AB32" s="1">
        <v>0</v>
      </c>
      <c r="AC32" s="1">
        <v>18</v>
      </c>
      <c r="AD32" s="1">
        <v>0</v>
      </c>
      <c r="AE32" s="1">
        <v>0</v>
      </c>
      <c r="AF32" s="1">
        <v>0</v>
      </c>
      <c r="AG32" s="1">
        <v>0</v>
      </c>
      <c r="AH32" s="12"/>
      <c r="AI32" s="12">
        <v>0</v>
      </c>
      <c r="AJ32" s="44"/>
      <c r="AK32" s="38"/>
      <c r="AL32" s="20">
        <f t="shared" si="2"/>
        <v>36</v>
      </c>
      <c r="AM32" s="22">
        <f t="shared" si="3"/>
        <v>42</v>
      </c>
      <c r="AN32" s="27">
        <v>22</v>
      </c>
    </row>
    <row r="33" spans="2:40" ht="12.95" customHeight="1" x14ac:dyDescent="0.2">
      <c r="B33" s="12" t="s">
        <v>72</v>
      </c>
      <c r="C33" s="12" t="s">
        <v>73</v>
      </c>
      <c r="D33" s="18" t="str">
        <f t="shared" si="0"/>
        <v>STEINHUBER Alfred</v>
      </c>
      <c r="E33" s="9">
        <v>0</v>
      </c>
      <c r="F33" s="9">
        <v>2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20">
        <f t="shared" si="1"/>
        <v>2</v>
      </c>
      <c r="R33" s="12"/>
      <c r="S33" s="12"/>
      <c r="T33" s="86">
        <v>0</v>
      </c>
      <c r="U33" s="1">
        <v>0</v>
      </c>
      <c r="V33" s="1">
        <v>0</v>
      </c>
      <c r="W33" s="1">
        <v>10</v>
      </c>
      <c r="X33" s="1">
        <v>0</v>
      </c>
      <c r="Y33" s="1">
        <v>10</v>
      </c>
      <c r="Z33" s="1">
        <v>0</v>
      </c>
      <c r="AA33" s="1">
        <v>0</v>
      </c>
      <c r="AB33" s="1">
        <v>10</v>
      </c>
      <c r="AC33" s="1">
        <v>0</v>
      </c>
      <c r="AD33" s="1">
        <v>0</v>
      </c>
      <c r="AE33" s="1">
        <v>0</v>
      </c>
      <c r="AF33" s="1">
        <v>10</v>
      </c>
      <c r="AG33" s="1">
        <v>0</v>
      </c>
      <c r="AH33" s="12"/>
      <c r="AI33" s="12">
        <v>0</v>
      </c>
      <c r="AJ33" s="44"/>
      <c r="AK33" s="38"/>
      <c r="AL33" s="20">
        <f t="shared" si="2"/>
        <v>40</v>
      </c>
      <c r="AM33" s="22">
        <f t="shared" si="3"/>
        <v>42</v>
      </c>
      <c r="AN33" s="27">
        <v>23</v>
      </c>
    </row>
    <row r="34" spans="2:40" ht="12.95" customHeight="1" x14ac:dyDescent="0.2">
      <c r="B34" s="12" t="s">
        <v>45</v>
      </c>
      <c r="C34" s="12" t="s">
        <v>46</v>
      </c>
      <c r="D34" s="18" t="str">
        <f t="shared" si="0"/>
        <v>MATZINGER Ing. Wolfgang</v>
      </c>
      <c r="E34" s="12">
        <v>0</v>
      </c>
      <c r="F34" s="12">
        <v>2</v>
      </c>
      <c r="G34" s="12">
        <v>0</v>
      </c>
      <c r="H34" s="12">
        <v>0</v>
      </c>
      <c r="I34" s="12">
        <v>2</v>
      </c>
      <c r="J34" s="12">
        <v>0</v>
      </c>
      <c r="K34" s="12">
        <v>0</v>
      </c>
      <c r="L34" s="12">
        <v>0</v>
      </c>
      <c r="M34" s="12">
        <v>5</v>
      </c>
      <c r="N34" s="12">
        <v>0</v>
      </c>
      <c r="O34" s="12">
        <v>0</v>
      </c>
      <c r="P34" s="12">
        <v>2</v>
      </c>
      <c r="Q34" s="20">
        <f t="shared" si="1"/>
        <v>11</v>
      </c>
      <c r="R34" s="12"/>
      <c r="S34" s="12"/>
      <c r="T34" s="86">
        <v>0</v>
      </c>
      <c r="U34" s="1">
        <v>0</v>
      </c>
      <c r="V34" s="1">
        <v>10</v>
      </c>
      <c r="W34" s="1">
        <v>0</v>
      </c>
      <c r="X34" s="1">
        <v>0</v>
      </c>
      <c r="Y34" s="1">
        <v>0</v>
      </c>
      <c r="Z34" s="1">
        <v>10</v>
      </c>
      <c r="AA34" s="1">
        <v>0</v>
      </c>
      <c r="AB34" s="1">
        <v>0</v>
      </c>
      <c r="AC34" s="1">
        <v>0</v>
      </c>
      <c r="AD34" s="1">
        <v>10</v>
      </c>
      <c r="AE34" s="1">
        <v>0</v>
      </c>
      <c r="AF34" s="1">
        <v>0</v>
      </c>
      <c r="AG34" s="1">
        <v>0</v>
      </c>
      <c r="AH34" s="12"/>
      <c r="AI34" s="12">
        <v>0</v>
      </c>
      <c r="AJ34" s="44"/>
      <c r="AK34" s="38"/>
      <c r="AL34" s="20">
        <f t="shared" si="2"/>
        <v>30</v>
      </c>
      <c r="AM34" s="22">
        <f t="shared" si="3"/>
        <v>41</v>
      </c>
      <c r="AN34" s="27">
        <v>24</v>
      </c>
    </row>
    <row r="35" spans="2:40" ht="12.95" customHeight="1" x14ac:dyDescent="0.2">
      <c r="B35" s="12" t="s">
        <v>83</v>
      </c>
      <c r="C35" s="12" t="s">
        <v>31</v>
      </c>
      <c r="D35" s="18" t="str">
        <f t="shared" si="0"/>
        <v>ZAUNER Johann</v>
      </c>
      <c r="E35" s="12">
        <v>0</v>
      </c>
      <c r="F35" s="12">
        <v>0</v>
      </c>
      <c r="G35" s="12">
        <v>2</v>
      </c>
      <c r="H35" s="12">
        <v>0</v>
      </c>
      <c r="I35" s="12">
        <v>2</v>
      </c>
      <c r="J35" s="12">
        <v>0</v>
      </c>
      <c r="K35" s="12">
        <v>2</v>
      </c>
      <c r="L35" s="12">
        <v>0</v>
      </c>
      <c r="M35" s="12">
        <v>0</v>
      </c>
      <c r="N35" s="12">
        <v>0</v>
      </c>
      <c r="O35" s="12">
        <v>0</v>
      </c>
      <c r="P35" s="12">
        <v>2</v>
      </c>
      <c r="Q35" s="20">
        <f t="shared" si="1"/>
        <v>8</v>
      </c>
      <c r="R35" s="9"/>
      <c r="S35" s="9"/>
      <c r="T35" s="85">
        <v>0</v>
      </c>
      <c r="U35" s="1">
        <v>0</v>
      </c>
      <c r="V35" s="1">
        <v>0</v>
      </c>
      <c r="W35" s="1">
        <v>10</v>
      </c>
      <c r="X35" s="1">
        <v>0</v>
      </c>
      <c r="Y35" s="1">
        <v>10</v>
      </c>
      <c r="Z35" s="1">
        <v>10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9"/>
      <c r="AI35" s="9">
        <v>0</v>
      </c>
      <c r="AJ35" s="43"/>
      <c r="AK35" s="37"/>
      <c r="AL35" s="20">
        <f t="shared" si="2"/>
        <v>30</v>
      </c>
      <c r="AM35" s="22">
        <f t="shared" si="3"/>
        <v>38</v>
      </c>
      <c r="AN35" s="27">
        <v>25</v>
      </c>
    </row>
    <row r="36" spans="2:40" ht="12.95" customHeight="1" x14ac:dyDescent="0.2">
      <c r="B36" s="12" t="s">
        <v>184</v>
      </c>
      <c r="C36" s="12" t="s">
        <v>185</v>
      </c>
      <c r="D36" s="18" t="str">
        <f t="shared" si="0"/>
        <v>MAIR Erwin</v>
      </c>
      <c r="E36" s="12">
        <v>0</v>
      </c>
      <c r="F36" s="12">
        <v>2</v>
      </c>
      <c r="G36" s="12">
        <v>0</v>
      </c>
      <c r="H36" s="12">
        <v>0</v>
      </c>
      <c r="I36" s="12">
        <v>0</v>
      </c>
      <c r="J36" s="12">
        <v>2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20">
        <f t="shared" si="1"/>
        <v>4</v>
      </c>
      <c r="R36" s="9"/>
      <c r="S36" s="9"/>
      <c r="T36" s="85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10</v>
      </c>
      <c r="AD36" s="1">
        <v>10</v>
      </c>
      <c r="AE36" s="1">
        <v>10</v>
      </c>
      <c r="AF36" s="1">
        <v>0</v>
      </c>
      <c r="AG36" s="1">
        <v>0</v>
      </c>
      <c r="AH36" s="9"/>
      <c r="AI36" s="9"/>
      <c r="AJ36" s="43"/>
      <c r="AK36" s="37"/>
      <c r="AL36" s="20">
        <f t="shared" si="2"/>
        <v>30</v>
      </c>
      <c r="AM36" s="22">
        <f t="shared" si="3"/>
        <v>34</v>
      </c>
      <c r="AN36" s="27">
        <v>26</v>
      </c>
    </row>
    <row r="37" spans="2:40" ht="12.95" customHeight="1" x14ac:dyDescent="0.2">
      <c r="B37" s="12" t="s">
        <v>27</v>
      </c>
      <c r="C37" s="12" t="s">
        <v>28</v>
      </c>
      <c r="D37" s="18" t="str">
        <f t="shared" si="0"/>
        <v>HOHENEDER Stephan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20">
        <f t="shared" si="1"/>
        <v>0</v>
      </c>
      <c r="R37" s="9"/>
      <c r="S37" s="9"/>
      <c r="T37" s="85">
        <v>0</v>
      </c>
      <c r="U37" s="1">
        <v>10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10</v>
      </c>
      <c r="AC37" s="1">
        <v>0</v>
      </c>
      <c r="AD37" s="1">
        <v>0</v>
      </c>
      <c r="AE37" s="1">
        <v>10</v>
      </c>
      <c r="AF37" s="1">
        <v>0</v>
      </c>
      <c r="AG37" s="1">
        <v>0</v>
      </c>
      <c r="AH37" s="9"/>
      <c r="AI37" s="9">
        <v>0</v>
      </c>
      <c r="AJ37" s="43"/>
      <c r="AK37" s="37"/>
      <c r="AL37" s="20">
        <f t="shared" si="2"/>
        <v>30</v>
      </c>
      <c r="AM37" s="22">
        <f t="shared" si="3"/>
        <v>30</v>
      </c>
      <c r="AN37" s="27">
        <v>27</v>
      </c>
    </row>
    <row r="38" spans="2:40" ht="12.95" customHeight="1" x14ac:dyDescent="0.2">
      <c r="B38" s="12" t="s">
        <v>254</v>
      </c>
      <c r="C38" s="12" t="s">
        <v>60</v>
      </c>
      <c r="D38" s="18" t="str">
        <f t="shared" si="0"/>
        <v>HADERER Christian</v>
      </c>
      <c r="E38" s="9">
        <v>0</v>
      </c>
      <c r="F38" s="9">
        <v>0</v>
      </c>
      <c r="G38" s="9">
        <v>2</v>
      </c>
      <c r="H38" s="9">
        <v>0</v>
      </c>
      <c r="I38" s="9">
        <v>0</v>
      </c>
      <c r="J38" s="9">
        <v>2</v>
      </c>
      <c r="K38" s="9">
        <v>2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20">
        <f t="shared" si="1"/>
        <v>6</v>
      </c>
      <c r="R38" s="12"/>
      <c r="S38" s="12"/>
      <c r="T38" s="86">
        <v>0</v>
      </c>
      <c r="U38" s="1">
        <v>10</v>
      </c>
      <c r="V38" s="1">
        <v>0</v>
      </c>
      <c r="W38" s="1">
        <v>0</v>
      </c>
      <c r="X38" s="1">
        <v>0</v>
      </c>
      <c r="Y38" s="1">
        <v>0</v>
      </c>
      <c r="Z38" s="1">
        <v>10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2"/>
      <c r="AI38" s="12"/>
      <c r="AJ38" s="44"/>
      <c r="AK38" s="38"/>
      <c r="AL38" s="20">
        <f t="shared" si="2"/>
        <v>20</v>
      </c>
      <c r="AM38" s="22">
        <f t="shared" si="3"/>
        <v>26</v>
      </c>
      <c r="AN38" s="27">
        <v>28</v>
      </c>
    </row>
    <row r="39" spans="2:40" ht="12.95" customHeight="1" x14ac:dyDescent="0.2">
      <c r="B39" s="12" t="s">
        <v>33</v>
      </c>
      <c r="C39" s="12" t="s">
        <v>34</v>
      </c>
      <c r="D39" s="18" t="str">
        <f t="shared" si="0"/>
        <v>KOUYOUMJI Schaker</v>
      </c>
      <c r="E39" s="12">
        <v>0</v>
      </c>
      <c r="F39" s="12">
        <v>0</v>
      </c>
      <c r="G39" s="12">
        <v>0</v>
      </c>
      <c r="H39" s="12">
        <v>0</v>
      </c>
      <c r="I39" s="12">
        <v>2</v>
      </c>
      <c r="J39" s="12">
        <v>0</v>
      </c>
      <c r="K39" s="12">
        <v>2</v>
      </c>
      <c r="L39" s="12">
        <v>2</v>
      </c>
      <c r="M39" s="12">
        <v>0</v>
      </c>
      <c r="N39" s="12">
        <v>0</v>
      </c>
      <c r="O39" s="12">
        <v>0</v>
      </c>
      <c r="P39" s="12">
        <v>0</v>
      </c>
      <c r="Q39" s="20">
        <f t="shared" si="1"/>
        <v>6</v>
      </c>
      <c r="R39" s="9"/>
      <c r="S39" s="9"/>
      <c r="T39" s="85">
        <v>0</v>
      </c>
      <c r="U39" s="1">
        <v>10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10</v>
      </c>
      <c r="AF39" s="1">
        <v>0</v>
      </c>
      <c r="AG39" s="1">
        <v>0</v>
      </c>
      <c r="AH39" s="9"/>
      <c r="AI39" s="9">
        <v>0</v>
      </c>
      <c r="AJ39" s="43"/>
      <c r="AK39" s="37"/>
      <c r="AL39" s="20">
        <f t="shared" si="2"/>
        <v>20</v>
      </c>
      <c r="AM39" s="22">
        <f t="shared" si="3"/>
        <v>26</v>
      </c>
      <c r="AN39" s="27">
        <v>29</v>
      </c>
    </row>
    <row r="40" spans="2:40" ht="12.95" customHeight="1" x14ac:dyDescent="0.2">
      <c r="B40" s="12" t="s">
        <v>179</v>
      </c>
      <c r="C40" s="12" t="s">
        <v>180</v>
      </c>
      <c r="D40" s="18" t="str">
        <f t="shared" si="0"/>
        <v>KUBIAK Pablo</v>
      </c>
      <c r="E40" s="12">
        <v>0</v>
      </c>
      <c r="F40" s="12">
        <v>2</v>
      </c>
      <c r="G40" s="12">
        <v>2</v>
      </c>
      <c r="H40" s="12">
        <v>0</v>
      </c>
      <c r="I40" s="12">
        <v>0</v>
      </c>
      <c r="J40" s="12">
        <v>0</v>
      </c>
      <c r="K40" s="12">
        <v>2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20">
        <f t="shared" si="1"/>
        <v>6</v>
      </c>
      <c r="R40" s="12"/>
      <c r="S40" s="12"/>
      <c r="T40" s="86">
        <v>10</v>
      </c>
      <c r="U40" s="1">
        <v>0</v>
      </c>
      <c r="V40" s="1">
        <v>10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2"/>
      <c r="AI40" s="12"/>
      <c r="AJ40" s="44"/>
      <c r="AK40" s="38"/>
      <c r="AL40" s="20">
        <f t="shared" si="2"/>
        <v>20</v>
      </c>
      <c r="AM40" s="22">
        <f t="shared" si="3"/>
        <v>26</v>
      </c>
      <c r="AN40" s="27">
        <v>30</v>
      </c>
    </row>
    <row r="41" spans="2:40" ht="12.95" customHeight="1" x14ac:dyDescent="0.2">
      <c r="B41" s="12" t="s">
        <v>37</v>
      </c>
      <c r="C41" s="12" t="s">
        <v>39</v>
      </c>
      <c r="D41" s="18" t="str">
        <f t="shared" si="0"/>
        <v>KROISZ Gerhard</v>
      </c>
      <c r="E41" s="12">
        <v>0</v>
      </c>
      <c r="F41" s="12">
        <v>2</v>
      </c>
      <c r="G41" s="12">
        <v>2</v>
      </c>
      <c r="H41" s="12">
        <v>0</v>
      </c>
      <c r="I41" s="12">
        <v>0</v>
      </c>
      <c r="J41" s="12">
        <v>2</v>
      </c>
      <c r="K41" s="12">
        <v>2</v>
      </c>
      <c r="L41" s="12">
        <v>0</v>
      </c>
      <c r="M41" s="12">
        <v>0</v>
      </c>
      <c r="N41" s="12">
        <v>0</v>
      </c>
      <c r="O41" s="12">
        <v>2</v>
      </c>
      <c r="P41" s="12">
        <v>2</v>
      </c>
      <c r="Q41" s="20">
        <f t="shared" si="1"/>
        <v>12</v>
      </c>
      <c r="R41" s="12"/>
      <c r="S41" s="12"/>
      <c r="T41" s="86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10</v>
      </c>
      <c r="AE41" s="1">
        <v>0</v>
      </c>
      <c r="AF41" s="1">
        <v>0</v>
      </c>
      <c r="AG41" s="1">
        <v>0</v>
      </c>
      <c r="AH41" s="12"/>
      <c r="AI41" s="12">
        <v>0</v>
      </c>
      <c r="AJ41" s="44"/>
      <c r="AK41" s="38"/>
      <c r="AL41" s="20">
        <f t="shared" si="2"/>
        <v>10</v>
      </c>
      <c r="AM41" s="22">
        <f t="shared" si="3"/>
        <v>22</v>
      </c>
      <c r="AN41" s="27">
        <v>31</v>
      </c>
    </row>
    <row r="42" spans="2:40" ht="12.95" customHeight="1" x14ac:dyDescent="0.2">
      <c r="B42" s="12" t="s">
        <v>9</v>
      </c>
      <c r="C42" s="12" t="s">
        <v>10</v>
      </c>
      <c r="D42" s="18" t="str">
        <f t="shared" si="0"/>
        <v>BIBER Michael</v>
      </c>
      <c r="E42" s="12">
        <v>0</v>
      </c>
      <c r="F42" s="12">
        <v>0</v>
      </c>
      <c r="G42" s="12">
        <v>2</v>
      </c>
      <c r="H42" s="12">
        <v>2</v>
      </c>
      <c r="I42" s="12">
        <v>2</v>
      </c>
      <c r="J42" s="12">
        <v>2</v>
      </c>
      <c r="K42" s="12">
        <v>0</v>
      </c>
      <c r="L42" s="12">
        <v>2</v>
      </c>
      <c r="M42" s="12">
        <v>0</v>
      </c>
      <c r="N42" s="12">
        <v>0</v>
      </c>
      <c r="O42" s="12">
        <v>0</v>
      </c>
      <c r="P42" s="12">
        <v>0</v>
      </c>
      <c r="Q42" s="20">
        <f t="shared" si="1"/>
        <v>10</v>
      </c>
      <c r="R42" s="12"/>
      <c r="S42" s="12"/>
      <c r="T42" s="86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10</v>
      </c>
      <c r="AD42" s="1">
        <v>0</v>
      </c>
      <c r="AE42" s="1">
        <v>0</v>
      </c>
      <c r="AF42" s="1">
        <v>0</v>
      </c>
      <c r="AG42" s="1">
        <v>0</v>
      </c>
      <c r="AH42" s="12"/>
      <c r="AI42" s="12">
        <v>0</v>
      </c>
      <c r="AJ42" s="44"/>
      <c r="AK42" s="38"/>
      <c r="AL42" s="20">
        <f t="shared" si="2"/>
        <v>10</v>
      </c>
      <c r="AM42" s="22">
        <f t="shared" si="3"/>
        <v>20</v>
      </c>
      <c r="AN42" s="27">
        <v>32</v>
      </c>
    </row>
    <row r="43" spans="2:40" ht="12.95" customHeight="1" x14ac:dyDescent="0.2">
      <c r="B43" s="12" t="s">
        <v>27</v>
      </c>
      <c r="C43" s="12" t="s">
        <v>161</v>
      </c>
      <c r="D43" s="18" t="str">
        <f t="shared" ref="D43:D74" si="4">TRIM(CONCATENATE(B43, " ",C43))</f>
        <v>HOHENEDER Thomas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20">
        <f t="shared" ref="Q43:Q74" si="5">SUM(E43:P43)</f>
        <v>0</v>
      </c>
      <c r="R43" s="12"/>
      <c r="S43" s="12"/>
      <c r="T43" s="86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10</v>
      </c>
      <c r="AC43" s="1">
        <v>0</v>
      </c>
      <c r="AD43" s="1">
        <v>0</v>
      </c>
      <c r="AE43" s="1">
        <v>10</v>
      </c>
      <c r="AF43" s="1">
        <v>0</v>
      </c>
      <c r="AG43" s="1">
        <v>0</v>
      </c>
      <c r="AH43" s="12"/>
      <c r="AI43" s="12">
        <v>0</v>
      </c>
      <c r="AJ43" s="44"/>
      <c r="AK43" s="38"/>
      <c r="AL43" s="20">
        <f t="shared" ref="AL43:AL74" si="6">SUM(R43:AK43)</f>
        <v>20</v>
      </c>
      <c r="AM43" s="22">
        <f t="shared" ref="AM43:AM74" si="7">Q43+AL43</f>
        <v>20</v>
      </c>
      <c r="AN43" s="27">
        <v>33</v>
      </c>
    </row>
    <row r="44" spans="2:40" ht="12.95" customHeight="1" x14ac:dyDescent="0.2">
      <c r="B44" s="12" t="s">
        <v>124</v>
      </c>
      <c r="C44" s="12" t="s">
        <v>39</v>
      </c>
      <c r="D44" s="18" t="str">
        <f t="shared" si="4"/>
        <v>WIESBAUER Ing. Gerhard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20">
        <f t="shared" si="5"/>
        <v>2</v>
      </c>
      <c r="R44" s="12"/>
      <c r="S44" s="12"/>
      <c r="T44" s="86">
        <v>0</v>
      </c>
      <c r="U44" s="1">
        <v>0</v>
      </c>
      <c r="V44" s="1">
        <v>0</v>
      </c>
      <c r="W44" s="1">
        <v>0</v>
      </c>
      <c r="X44" s="1">
        <v>0</v>
      </c>
      <c r="Y44" s="1">
        <v>18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2"/>
      <c r="AI44" s="12">
        <v>0</v>
      </c>
      <c r="AJ44" s="44"/>
      <c r="AK44" s="38"/>
      <c r="AL44" s="20">
        <f t="shared" si="6"/>
        <v>18</v>
      </c>
      <c r="AM44" s="22">
        <f t="shared" si="7"/>
        <v>20</v>
      </c>
      <c r="AN44" s="27">
        <v>34</v>
      </c>
    </row>
    <row r="45" spans="2:40" ht="12.95" customHeight="1" x14ac:dyDescent="0.2">
      <c r="B45" s="12" t="s">
        <v>35</v>
      </c>
      <c r="C45" s="12" t="s">
        <v>36</v>
      </c>
      <c r="D45" s="18" t="str">
        <f t="shared" si="4"/>
        <v>KREPP Uwe</v>
      </c>
      <c r="E45" s="9">
        <v>0</v>
      </c>
      <c r="F45" s="9">
        <v>2</v>
      </c>
      <c r="G45" s="9">
        <v>2</v>
      </c>
      <c r="H45" s="9">
        <v>0</v>
      </c>
      <c r="I45" s="9">
        <v>0</v>
      </c>
      <c r="J45" s="9">
        <v>0</v>
      </c>
      <c r="K45" s="9">
        <v>2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20">
        <f t="shared" si="5"/>
        <v>6</v>
      </c>
      <c r="R45" s="9"/>
      <c r="S45" s="9"/>
      <c r="T45" s="85">
        <v>0</v>
      </c>
      <c r="U45" s="1">
        <v>10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9"/>
      <c r="AI45" s="9">
        <v>0</v>
      </c>
      <c r="AJ45" s="43"/>
      <c r="AK45" s="37"/>
      <c r="AL45" s="20">
        <f t="shared" si="6"/>
        <v>10</v>
      </c>
      <c r="AM45" s="22">
        <f t="shared" si="7"/>
        <v>16</v>
      </c>
      <c r="AN45" s="27">
        <v>35</v>
      </c>
    </row>
    <row r="46" spans="2:40" ht="12.95" customHeight="1" x14ac:dyDescent="0.2">
      <c r="B46" s="12" t="s">
        <v>42</v>
      </c>
      <c r="C46" s="12" t="s">
        <v>19</v>
      </c>
      <c r="D46" s="18" t="str">
        <f t="shared" si="4"/>
        <v>LASINGER Franz</v>
      </c>
      <c r="E46" s="9">
        <v>0</v>
      </c>
      <c r="F46" s="9">
        <v>2</v>
      </c>
      <c r="G46" s="9">
        <v>0</v>
      </c>
      <c r="H46" s="9">
        <v>0</v>
      </c>
      <c r="I46" s="9">
        <v>0</v>
      </c>
      <c r="J46" s="9">
        <v>2</v>
      </c>
      <c r="K46" s="9">
        <v>0</v>
      </c>
      <c r="L46" s="9">
        <v>0</v>
      </c>
      <c r="M46" s="9">
        <v>0</v>
      </c>
      <c r="N46" s="9">
        <v>0</v>
      </c>
      <c r="O46" s="9">
        <v>2</v>
      </c>
      <c r="P46" s="9">
        <v>0</v>
      </c>
      <c r="Q46" s="20">
        <f t="shared" si="5"/>
        <v>6</v>
      </c>
      <c r="R46" s="9"/>
      <c r="S46" s="9"/>
      <c r="T46" s="85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10</v>
      </c>
      <c r="AD46" s="1">
        <v>0</v>
      </c>
      <c r="AE46" s="1">
        <v>0</v>
      </c>
      <c r="AF46" s="1">
        <v>0</v>
      </c>
      <c r="AG46" s="1">
        <v>0</v>
      </c>
      <c r="AH46" s="9"/>
      <c r="AI46" s="9">
        <v>0</v>
      </c>
      <c r="AJ46" s="43"/>
      <c r="AK46" s="37"/>
      <c r="AL46" s="20">
        <f t="shared" si="6"/>
        <v>10</v>
      </c>
      <c r="AM46" s="22">
        <f t="shared" si="7"/>
        <v>16</v>
      </c>
      <c r="AN46" s="27">
        <v>36</v>
      </c>
    </row>
    <row r="47" spans="2:40" ht="12.95" customHeight="1" x14ac:dyDescent="0.2">
      <c r="B47" s="12" t="s">
        <v>223</v>
      </c>
      <c r="C47" s="12" t="s">
        <v>51</v>
      </c>
      <c r="D47" s="18" t="str">
        <f t="shared" si="4"/>
        <v>WÖRNTNER Josef</v>
      </c>
      <c r="E47" s="12">
        <v>0</v>
      </c>
      <c r="F47" s="12">
        <v>0</v>
      </c>
      <c r="G47" s="12">
        <v>2</v>
      </c>
      <c r="H47" s="12">
        <v>0</v>
      </c>
      <c r="I47" s="12">
        <v>0</v>
      </c>
      <c r="J47" s="12">
        <v>2</v>
      </c>
      <c r="K47" s="12">
        <v>2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20">
        <f t="shared" si="5"/>
        <v>6</v>
      </c>
      <c r="R47" s="12"/>
      <c r="S47" s="12"/>
      <c r="T47" s="86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10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2"/>
      <c r="AI47" s="12"/>
      <c r="AJ47" s="44"/>
      <c r="AK47" s="38"/>
      <c r="AL47" s="20">
        <f t="shared" si="6"/>
        <v>10</v>
      </c>
      <c r="AM47" s="22">
        <f t="shared" si="7"/>
        <v>16</v>
      </c>
      <c r="AN47" s="27">
        <v>37</v>
      </c>
    </row>
    <row r="48" spans="2:40" ht="12.95" customHeight="1" x14ac:dyDescent="0.2">
      <c r="B48" s="12" t="s">
        <v>75</v>
      </c>
      <c r="C48" s="12" t="s">
        <v>119</v>
      </c>
      <c r="D48" s="18" t="str">
        <f t="shared" si="4"/>
        <v>TESO Manuele</v>
      </c>
      <c r="E48" s="12">
        <v>0</v>
      </c>
      <c r="F48" s="12">
        <v>0</v>
      </c>
      <c r="G48" s="12">
        <v>2</v>
      </c>
      <c r="H48" s="12">
        <v>0</v>
      </c>
      <c r="I48" s="12">
        <v>2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20">
        <f t="shared" si="5"/>
        <v>4</v>
      </c>
      <c r="R48" s="12"/>
      <c r="S48" s="12"/>
      <c r="T48" s="86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10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2"/>
      <c r="AI48" s="12">
        <v>0</v>
      </c>
      <c r="AJ48" s="44"/>
      <c r="AK48" s="38"/>
      <c r="AL48" s="20">
        <f t="shared" si="6"/>
        <v>10</v>
      </c>
      <c r="AM48" s="22">
        <f t="shared" si="7"/>
        <v>14</v>
      </c>
      <c r="AN48" s="27">
        <v>38</v>
      </c>
    </row>
    <row r="49" spans="2:40" ht="12.95" customHeight="1" x14ac:dyDescent="0.2">
      <c r="B49" s="12" t="s">
        <v>50</v>
      </c>
      <c r="C49" s="12" t="s">
        <v>24</v>
      </c>
      <c r="D49" s="18" t="str">
        <f t="shared" si="4"/>
        <v>PAST Diana</v>
      </c>
      <c r="E49" s="12">
        <v>0</v>
      </c>
      <c r="F49" s="12">
        <v>2</v>
      </c>
      <c r="G49" s="12">
        <v>0</v>
      </c>
      <c r="H49" s="12">
        <v>2</v>
      </c>
      <c r="I49" s="12">
        <v>0</v>
      </c>
      <c r="J49" s="12">
        <v>0</v>
      </c>
      <c r="K49" s="12">
        <v>2</v>
      </c>
      <c r="L49" s="12">
        <v>2</v>
      </c>
      <c r="M49" s="12">
        <v>0</v>
      </c>
      <c r="N49" s="12">
        <v>2</v>
      </c>
      <c r="O49" s="12">
        <v>0</v>
      </c>
      <c r="P49" s="12">
        <v>2</v>
      </c>
      <c r="Q49" s="20">
        <f t="shared" si="5"/>
        <v>12</v>
      </c>
      <c r="R49" s="9"/>
      <c r="S49" s="9"/>
      <c r="T49" s="85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9"/>
      <c r="AI49" s="9">
        <v>0</v>
      </c>
      <c r="AJ49" s="43"/>
      <c r="AK49" s="37"/>
      <c r="AL49" s="20">
        <f t="shared" si="6"/>
        <v>0</v>
      </c>
      <c r="AM49" s="22">
        <f t="shared" si="7"/>
        <v>12</v>
      </c>
      <c r="AN49" s="27">
        <v>39</v>
      </c>
    </row>
    <row r="50" spans="2:40" ht="12.95" customHeight="1" x14ac:dyDescent="0.2">
      <c r="B50" s="12" t="s">
        <v>126</v>
      </c>
      <c r="C50" s="12" t="s">
        <v>54</v>
      </c>
      <c r="D50" s="18" t="str">
        <f t="shared" si="4"/>
        <v>PICHLER Mag. Cpt. Kurt</v>
      </c>
      <c r="E50" s="9">
        <v>0</v>
      </c>
      <c r="F50" s="9">
        <v>2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20">
        <f t="shared" si="5"/>
        <v>2</v>
      </c>
      <c r="R50" s="12"/>
      <c r="S50" s="12"/>
      <c r="T50" s="86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2"/>
      <c r="AI50" s="12">
        <v>0</v>
      </c>
      <c r="AJ50" s="44"/>
      <c r="AK50" s="38"/>
      <c r="AL50" s="20">
        <f t="shared" si="6"/>
        <v>10</v>
      </c>
      <c r="AM50" s="22">
        <f t="shared" si="7"/>
        <v>12</v>
      </c>
      <c r="AN50" s="27">
        <v>40</v>
      </c>
    </row>
    <row r="51" spans="2:40" ht="12.95" customHeight="1" x14ac:dyDescent="0.2">
      <c r="B51" s="12" t="s">
        <v>20</v>
      </c>
      <c r="C51" s="12" t="s">
        <v>21</v>
      </c>
      <c r="D51" s="18" t="str">
        <f t="shared" si="4"/>
        <v>HAIDER Ekkehart</v>
      </c>
      <c r="E51" s="12">
        <v>0</v>
      </c>
      <c r="F51" s="12">
        <v>0</v>
      </c>
      <c r="G51" s="12">
        <v>0</v>
      </c>
      <c r="H51" s="12">
        <v>2</v>
      </c>
      <c r="I51" s="12">
        <v>2</v>
      </c>
      <c r="J51" s="12">
        <v>2</v>
      </c>
      <c r="K51" s="12">
        <v>0</v>
      </c>
      <c r="L51" s="12">
        <v>5</v>
      </c>
      <c r="M51" s="12">
        <v>0</v>
      </c>
      <c r="N51" s="12">
        <v>0</v>
      </c>
      <c r="O51" s="12">
        <v>0</v>
      </c>
      <c r="P51" s="12">
        <v>0</v>
      </c>
      <c r="Q51" s="20">
        <f t="shared" si="5"/>
        <v>11</v>
      </c>
      <c r="R51" s="12"/>
      <c r="S51" s="12"/>
      <c r="T51" s="86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2"/>
      <c r="AI51" s="12">
        <v>0</v>
      </c>
      <c r="AJ51" s="44"/>
      <c r="AK51" s="38"/>
      <c r="AL51" s="20">
        <f t="shared" si="6"/>
        <v>0</v>
      </c>
      <c r="AM51" s="22">
        <f t="shared" si="7"/>
        <v>11</v>
      </c>
      <c r="AN51" s="27">
        <v>41</v>
      </c>
    </row>
    <row r="52" spans="2:40" ht="12.95" customHeight="1" x14ac:dyDescent="0.2">
      <c r="B52" s="12" t="s">
        <v>6</v>
      </c>
      <c r="C52" s="12" t="s">
        <v>8</v>
      </c>
      <c r="D52" s="18" t="str">
        <f t="shared" si="4"/>
        <v>BAUER Walter</v>
      </c>
      <c r="E52" s="12">
        <v>2</v>
      </c>
      <c r="F52" s="12">
        <v>0</v>
      </c>
      <c r="G52" s="12">
        <v>0</v>
      </c>
      <c r="H52" s="12">
        <v>2</v>
      </c>
      <c r="I52" s="12">
        <v>2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2</v>
      </c>
      <c r="Q52" s="20">
        <f t="shared" si="5"/>
        <v>10</v>
      </c>
      <c r="R52" s="12"/>
      <c r="S52" s="12"/>
      <c r="T52" s="86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2"/>
      <c r="AI52" s="12">
        <v>0</v>
      </c>
      <c r="AJ52" s="44"/>
      <c r="AK52" s="38"/>
      <c r="AL52" s="20">
        <f t="shared" si="6"/>
        <v>0</v>
      </c>
      <c r="AM52" s="22">
        <f t="shared" si="7"/>
        <v>10</v>
      </c>
      <c r="AN52" s="27">
        <v>42</v>
      </c>
    </row>
    <row r="53" spans="2:40" ht="12.95" customHeight="1" x14ac:dyDescent="0.2">
      <c r="B53" s="12" t="s">
        <v>158</v>
      </c>
      <c r="C53" s="12" t="s">
        <v>51</v>
      </c>
      <c r="D53" s="18" t="str">
        <f t="shared" si="4"/>
        <v>FISCHER Josef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20">
        <f t="shared" si="5"/>
        <v>0</v>
      </c>
      <c r="R53" s="12"/>
      <c r="S53" s="12"/>
      <c r="T53" s="86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10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2"/>
      <c r="AI53" s="12">
        <v>0</v>
      </c>
      <c r="AJ53" s="44"/>
      <c r="AK53" s="38"/>
      <c r="AL53" s="20">
        <f t="shared" si="6"/>
        <v>10</v>
      </c>
      <c r="AM53" s="22">
        <f t="shared" si="7"/>
        <v>10</v>
      </c>
      <c r="AN53" s="27">
        <v>43</v>
      </c>
    </row>
    <row r="54" spans="2:40" ht="12.95" customHeight="1" x14ac:dyDescent="0.2">
      <c r="B54" s="12" t="s">
        <v>25</v>
      </c>
      <c r="C54" s="12" t="s">
        <v>26</v>
      </c>
      <c r="D54" s="18" t="str">
        <f t="shared" si="4"/>
        <v>HOFLEHNER Karl Heinz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20">
        <f t="shared" si="5"/>
        <v>0</v>
      </c>
      <c r="R54" s="9"/>
      <c r="S54" s="9"/>
      <c r="T54" s="85">
        <v>10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9"/>
      <c r="AI54" s="9">
        <v>0</v>
      </c>
      <c r="AJ54" s="43"/>
      <c r="AK54" s="37"/>
      <c r="AL54" s="20">
        <f t="shared" si="6"/>
        <v>10</v>
      </c>
      <c r="AM54" s="22">
        <f t="shared" si="7"/>
        <v>10</v>
      </c>
      <c r="AN54" s="27">
        <v>44</v>
      </c>
    </row>
    <row r="55" spans="2:40" ht="12.95" customHeight="1" x14ac:dyDescent="0.2">
      <c r="B55" s="12" t="s">
        <v>27</v>
      </c>
      <c r="C55" s="12" t="s">
        <v>140</v>
      </c>
      <c r="D55" s="18" t="str">
        <f t="shared" si="4"/>
        <v>HOHENEDER Theresa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20">
        <f t="shared" si="5"/>
        <v>0</v>
      </c>
      <c r="R55" s="12"/>
      <c r="S55" s="12"/>
      <c r="T55" s="86">
        <v>0</v>
      </c>
      <c r="U55" s="1">
        <v>10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2"/>
      <c r="AI55" s="12"/>
      <c r="AJ55" s="44"/>
      <c r="AK55" s="38"/>
      <c r="AL55" s="20">
        <f t="shared" si="6"/>
        <v>10</v>
      </c>
      <c r="AM55" s="22">
        <f t="shared" si="7"/>
        <v>10</v>
      </c>
      <c r="AN55" s="27">
        <v>45</v>
      </c>
    </row>
    <row r="56" spans="2:40" ht="12.95" customHeight="1" x14ac:dyDescent="0.2">
      <c r="B56" s="12" t="s">
        <v>279</v>
      </c>
      <c r="C56" s="12" t="s">
        <v>63</v>
      </c>
      <c r="D56" s="18" t="str">
        <f t="shared" si="4"/>
        <v>KNIENIEDER Heinz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20">
        <f t="shared" si="5"/>
        <v>0</v>
      </c>
      <c r="R56" s="12"/>
      <c r="S56" s="12"/>
      <c r="T56" s="86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2"/>
      <c r="AI56" s="12">
        <v>0</v>
      </c>
      <c r="AJ56" s="44"/>
      <c r="AK56" s="38"/>
      <c r="AL56" s="20">
        <f t="shared" si="6"/>
        <v>10</v>
      </c>
      <c r="AM56" s="22">
        <f t="shared" si="7"/>
        <v>10</v>
      </c>
      <c r="AN56" s="27">
        <v>46</v>
      </c>
    </row>
    <row r="57" spans="2:40" ht="12.95" customHeight="1" x14ac:dyDescent="0.2">
      <c r="B57" s="12" t="s">
        <v>52</v>
      </c>
      <c r="C57" s="12" t="s">
        <v>53</v>
      </c>
      <c r="D57" s="18" t="str">
        <f t="shared" si="4"/>
        <v>PICHLER Heinrich</v>
      </c>
      <c r="E57" s="12">
        <v>0</v>
      </c>
      <c r="F57" s="12">
        <v>2</v>
      </c>
      <c r="G57" s="12">
        <v>0</v>
      </c>
      <c r="H57" s="12">
        <v>0</v>
      </c>
      <c r="I57" s="12">
        <v>2</v>
      </c>
      <c r="J57" s="12">
        <v>2</v>
      </c>
      <c r="K57" s="12">
        <v>2</v>
      </c>
      <c r="L57" s="12">
        <v>0</v>
      </c>
      <c r="M57" s="12">
        <v>0</v>
      </c>
      <c r="N57" s="12">
        <v>0</v>
      </c>
      <c r="O57" s="12">
        <v>0</v>
      </c>
      <c r="P57" s="12">
        <v>2</v>
      </c>
      <c r="Q57" s="20">
        <f t="shared" si="5"/>
        <v>10</v>
      </c>
      <c r="R57" s="12"/>
      <c r="S57" s="12"/>
      <c r="T57" s="86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2"/>
      <c r="AI57" s="12">
        <v>0</v>
      </c>
      <c r="AJ57" s="44"/>
      <c r="AK57" s="38"/>
      <c r="AL57" s="20">
        <f t="shared" si="6"/>
        <v>0</v>
      </c>
      <c r="AM57" s="22">
        <f t="shared" si="7"/>
        <v>10</v>
      </c>
      <c r="AN57" s="27">
        <v>47</v>
      </c>
    </row>
    <row r="58" spans="2:40" ht="12.95" customHeight="1" x14ac:dyDescent="0.2">
      <c r="B58" s="12" t="s">
        <v>58</v>
      </c>
      <c r="C58" s="12" t="s">
        <v>30</v>
      </c>
      <c r="D58" s="18" t="str">
        <f t="shared" si="4"/>
        <v>REHSE Peter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20">
        <f t="shared" si="5"/>
        <v>0</v>
      </c>
      <c r="R58" s="12"/>
      <c r="S58" s="12"/>
      <c r="T58" s="86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10</v>
      </c>
      <c r="AD58" s="1">
        <v>0</v>
      </c>
      <c r="AE58" s="1">
        <v>0</v>
      </c>
      <c r="AF58" s="1">
        <v>0</v>
      </c>
      <c r="AG58" s="1">
        <v>0</v>
      </c>
      <c r="AH58" s="12"/>
      <c r="AI58" s="12">
        <v>0</v>
      </c>
      <c r="AJ58" s="44"/>
      <c r="AK58" s="38"/>
      <c r="AL58" s="20">
        <f t="shared" si="6"/>
        <v>10</v>
      </c>
      <c r="AM58" s="22">
        <f t="shared" si="7"/>
        <v>10</v>
      </c>
      <c r="AN58" s="27">
        <v>48</v>
      </c>
    </row>
    <row r="59" spans="2:40" ht="12.95" customHeight="1" x14ac:dyDescent="0.2">
      <c r="B59" s="12" t="s">
        <v>74</v>
      </c>
      <c r="C59" s="12" t="s">
        <v>23</v>
      </c>
      <c r="D59" s="18" t="str">
        <f t="shared" si="4"/>
        <v>STUMPNER Rudolf</v>
      </c>
      <c r="E59" s="12">
        <v>0</v>
      </c>
      <c r="F59" s="12">
        <v>2</v>
      </c>
      <c r="G59" s="12">
        <v>0</v>
      </c>
      <c r="H59" s="12">
        <v>0</v>
      </c>
      <c r="I59" s="12">
        <v>2</v>
      </c>
      <c r="J59" s="12">
        <v>2</v>
      </c>
      <c r="K59" s="12">
        <v>0</v>
      </c>
      <c r="L59" s="12">
        <v>0</v>
      </c>
      <c r="M59" s="12">
        <v>2</v>
      </c>
      <c r="N59" s="12">
        <v>0</v>
      </c>
      <c r="O59" s="12">
        <v>2</v>
      </c>
      <c r="P59" s="12">
        <v>0</v>
      </c>
      <c r="Q59" s="20">
        <f t="shared" si="5"/>
        <v>10</v>
      </c>
      <c r="R59" s="12"/>
      <c r="S59" s="12"/>
      <c r="T59" s="86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2"/>
      <c r="AI59" s="12">
        <v>0</v>
      </c>
      <c r="AJ59" s="44"/>
      <c r="AK59" s="38"/>
      <c r="AL59" s="20">
        <f t="shared" si="6"/>
        <v>0</v>
      </c>
      <c r="AM59" s="22">
        <f t="shared" si="7"/>
        <v>10</v>
      </c>
      <c r="AN59" s="27">
        <v>49</v>
      </c>
    </row>
    <row r="60" spans="2:40" ht="12.95" customHeight="1" x14ac:dyDescent="0.2">
      <c r="B60" s="12" t="s">
        <v>37</v>
      </c>
      <c r="C60" s="12" t="s">
        <v>38</v>
      </c>
      <c r="D60" s="18" t="str">
        <f t="shared" si="4"/>
        <v>KROISZ Edith</v>
      </c>
      <c r="E60" s="12">
        <v>0</v>
      </c>
      <c r="F60" s="12">
        <v>2</v>
      </c>
      <c r="G60" s="12">
        <v>0</v>
      </c>
      <c r="H60" s="12">
        <v>0</v>
      </c>
      <c r="I60" s="12">
        <v>0</v>
      </c>
      <c r="J60" s="12">
        <v>2</v>
      </c>
      <c r="K60" s="12">
        <v>2</v>
      </c>
      <c r="L60" s="12">
        <v>0</v>
      </c>
      <c r="M60" s="12">
        <v>0</v>
      </c>
      <c r="N60" s="12">
        <v>0</v>
      </c>
      <c r="O60" s="12">
        <v>0</v>
      </c>
      <c r="P60" s="12">
        <v>2</v>
      </c>
      <c r="Q60" s="20">
        <f t="shared" si="5"/>
        <v>8</v>
      </c>
      <c r="R60" s="12"/>
      <c r="S60" s="12"/>
      <c r="T60" s="86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2"/>
      <c r="AI60" s="12">
        <v>0</v>
      </c>
      <c r="AJ60" s="44"/>
      <c r="AK60" s="38"/>
      <c r="AL60" s="20">
        <f t="shared" si="6"/>
        <v>0</v>
      </c>
      <c r="AM60" s="22">
        <f t="shared" si="7"/>
        <v>8</v>
      </c>
      <c r="AN60" s="27">
        <v>50</v>
      </c>
    </row>
    <row r="61" spans="2:40" ht="12.95" customHeight="1" x14ac:dyDescent="0.2">
      <c r="B61" s="12" t="s">
        <v>125</v>
      </c>
      <c r="C61" s="12" t="s">
        <v>67</v>
      </c>
      <c r="D61" s="18" t="str">
        <f t="shared" si="4"/>
        <v>SPIESBERGER Ing. Martin</v>
      </c>
      <c r="E61" s="12">
        <v>0</v>
      </c>
      <c r="F61" s="12">
        <v>2</v>
      </c>
      <c r="G61" s="12">
        <v>0</v>
      </c>
      <c r="H61" s="12">
        <v>0</v>
      </c>
      <c r="I61" s="12">
        <v>2</v>
      </c>
      <c r="J61" s="12">
        <v>2</v>
      </c>
      <c r="K61" s="12">
        <v>0</v>
      </c>
      <c r="L61" s="12">
        <v>0</v>
      </c>
      <c r="M61" s="12">
        <v>0</v>
      </c>
      <c r="N61" s="12">
        <v>0</v>
      </c>
      <c r="O61" s="12">
        <v>2</v>
      </c>
      <c r="P61" s="12">
        <v>0</v>
      </c>
      <c r="Q61" s="20">
        <f t="shared" si="5"/>
        <v>8</v>
      </c>
      <c r="R61" s="12"/>
      <c r="S61" s="12"/>
      <c r="T61" s="86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2"/>
      <c r="AI61" s="12">
        <v>0</v>
      </c>
      <c r="AJ61" s="44"/>
      <c r="AK61" s="38"/>
      <c r="AL61" s="20">
        <f t="shared" si="6"/>
        <v>0</v>
      </c>
      <c r="AM61" s="22">
        <f t="shared" si="7"/>
        <v>8</v>
      </c>
      <c r="AN61" s="27">
        <v>51</v>
      </c>
    </row>
    <row r="62" spans="2:40" s="29" customFormat="1" ht="12.95" customHeight="1" x14ac:dyDescent="0.2">
      <c r="B62" s="12" t="s">
        <v>80</v>
      </c>
      <c r="C62" s="12" t="s">
        <v>79</v>
      </c>
      <c r="D62" s="18" t="str">
        <f t="shared" si="4"/>
        <v>WIMMER Klaus</v>
      </c>
      <c r="E62" s="12">
        <v>0</v>
      </c>
      <c r="F62" s="12">
        <v>2</v>
      </c>
      <c r="G62" s="12">
        <v>0</v>
      </c>
      <c r="H62" s="12">
        <v>0</v>
      </c>
      <c r="I62" s="12">
        <v>2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2</v>
      </c>
      <c r="Q62" s="20">
        <f t="shared" si="5"/>
        <v>6</v>
      </c>
      <c r="R62" s="12"/>
      <c r="S62" s="12"/>
      <c r="T62" s="86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2"/>
      <c r="AI62" s="12">
        <v>0</v>
      </c>
      <c r="AJ62" s="44"/>
      <c r="AK62" s="38"/>
      <c r="AL62" s="20">
        <f t="shared" si="6"/>
        <v>0</v>
      </c>
      <c r="AM62" s="22">
        <f t="shared" si="7"/>
        <v>6</v>
      </c>
      <c r="AN62" s="42">
        <v>52</v>
      </c>
    </row>
    <row r="63" spans="2:40" ht="12.95" customHeight="1" x14ac:dyDescent="0.2">
      <c r="B63" s="12" t="s">
        <v>57</v>
      </c>
      <c r="C63" s="12" t="s">
        <v>19</v>
      </c>
      <c r="D63" s="18" t="str">
        <f t="shared" si="4"/>
        <v>PREITSCHOPF Franz</v>
      </c>
      <c r="E63" s="12">
        <v>0</v>
      </c>
      <c r="F63" s="12">
        <v>0</v>
      </c>
      <c r="G63" s="12">
        <v>0</v>
      </c>
      <c r="H63" s="12">
        <v>2</v>
      </c>
      <c r="I63" s="12">
        <v>0</v>
      </c>
      <c r="J63" s="12">
        <v>0</v>
      </c>
      <c r="K63" s="12">
        <v>2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20">
        <f t="shared" si="5"/>
        <v>4</v>
      </c>
      <c r="R63" s="12"/>
      <c r="S63" s="12"/>
      <c r="T63" s="86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2"/>
      <c r="AI63" s="12">
        <v>0</v>
      </c>
      <c r="AJ63" s="44"/>
      <c r="AK63" s="38"/>
      <c r="AL63" s="20">
        <f t="shared" si="6"/>
        <v>0</v>
      </c>
      <c r="AM63" s="22">
        <f t="shared" si="7"/>
        <v>4</v>
      </c>
      <c r="AN63" s="27">
        <v>53</v>
      </c>
    </row>
    <row r="64" spans="2:40" ht="12.95" customHeight="1" x14ac:dyDescent="0.2">
      <c r="B64" s="12" t="s">
        <v>167</v>
      </c>
      <c r="C64" s="12" t="s">
        <v>168</v>
      </c>
      <c r="D64" s="18" t="str">
        <f t="shared" si="4"/>
        <v>RÖSNER Manfred</v>
      </c>
      <c r="E64" s="12">
        <v>0</v>
      </c>
      <c r="F64" s="12">
        <v>2</v>
      </c>
      <c r="G64" s="12">
        <v>0</v>
      </c>
      <c r="H64" s="12">
        <v>0</v>
      </c>
      <c r="I64" s="12">
        <v>0</v>
      </c>
      <c r="J64" s="12">
        <v>2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20">
        <f t="shared" si="5"/>
        <v>4</v>
      </c>
      <c r="R64" s="12"/>
      <c r="S64" s="12"/>
      <c r="T64" s="86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2"/>
      <c r="AI64" s="12">
        <v>0</v>
      </c>
      <c r="AJ64" s="44"/>
      <c r="AK64" s="38"/>
      <c r="AL64" s="20">
        <f t="shared" si="6"/>
        <v>0</v>
      </c>
      <c r="AM64" s="22">
        <f t="shared" si="7"/>
        <v>4</v>
      </c>
      <c r="AN64" s="27">
        <v>54</v>
      </c>
    </row>
    <row r="65" spans="1:41" ht="12.95" customHeight="1" x14ac:dyDescent="0.2">
      <c r="B65" s="12" t="s">
        <v>68</v>
      </c>
      <c r="C65" s="12" t="s">
        <v>69</v>
      </c>
      <c r="D65" s="18" t="str">
        <f t="shared" si="4"/>
        <v>STEINER Friedrich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2</v>
      </c>
      <c r="P65" s="12">
        <v>0</v>
      </c>
      <c r="Q65" s="20">
        <f t="shared" si="5"/>
        <v>4</v>
      </c>
      <c r="R65" s="12"/>
      <c r="S65" s="12"/>
      <c r="T65" s="86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2"/>
      <c r="AI65" s="12">
        <v>0</v>
      </c>
      <c r="AJ65" s="44"/>
      <c r="AK65" s="38"/>
      <c r="AL65" s="20">
        <f t="shared" si="6"/>
        <v>0</v>
      </c>
      <c r="AM65" s="22">
        <f t="shared" si="7"/>
        <v>4</v>
      </c>
      <c r="AN65" s="79">
        <v>55</v>
      </c>
    </row>
    <row r="66" spans="1:41" ht="12.95" customHeight="1" x14ac:dyDescent="0.2">
      <c r="B66" s="12" t="s">
        <v>76</v>
      </c>
      <c r="C66" s="12" t="s">
        <v>77</v>
      </c>
      <c r="D66" s="18" t="str">
        <f t="shared" si="4"/>
        <v>WEBINGER Horst</v>
      </c>
      <c r="E66" s="12">
        <v>0</v>
      </c>
      <c r="F66" s="12">
        <v>2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2</v>
      </c>
      <c r="O66" s="12">
        <v>0</v>
      </c>
      <c r="P66" s="12">
        <v>0</v>
      </c>
      <c r="Q66" s="20">
        <f t="shared" si="5"/>
        <v>4</v>
      </c>
      <c r="R66" s="12"/>
      <c r="S66" s="12"/>
      <c r="T66" s="86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2"/>
      <c r="AI66" s="12">
        <v>0</v>
      </c>
      <c r="AJ66" s="44"/>
      <c r="AK66" s="38"/>
      <c r="AL66" s="20">
        <f t="shared" si="6"/>
        <v>0</v>
      </c>
      <c r="AM66" s="22">
        <f t="shared" si="7"/>
        <v>4</v>
      </c>
      <c r="AN66" s="27">
        <v>56</v>
      </c>
    </row>
    <row r="67" spans="1:41" ht="12.95" customHeight="1" x14ac:dyDescent="0.2">
      <c r="B67" s="12" t="s">
        <v>2</v>
      </c>
      <c r="C67" s="12" t="s">
        <v>3</v>
      </c>
      <c r="D67" s="18" t="str">
        <f t="shared" si="4"/>
        <v>ABRAHAM Brigitte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2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20">
        <f t="shared" si="5"/>
        <v>2</v>
      </c>
      <c r="R67" s="12"/>
      <c r="S67" s="12"/>
      <c r="T67" s="86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2"/>
      <c r="AI67" s="12">
        <v>0</v>
      </c>
      <c r="AJ67" s="44"/>
      <c r="AK67" s="38"/>
      <c r="AL67" s="20">
        <f t="shared" si="6"/>
        <v>0</v>
      </c>
      <c r="AM67" s="22">
        <f t="shared" si="7"/>
        <v>2</v>
      </c>
      <c r="AN67" s="27">
        <v>57</v>
      </c>
    </row>
    <row r="68" spans="1:41" ht="12.95" customHeight="1" x14ac:dyDescent="0.2">
      <c r="B68" s="12" t="s">
        <v>27</v>
      </c>
      <c r="C68" s="12" t="s">
        <v>29</v>
      </c>
      <c r="D68" s="18" t="str">
        <f t="shared" si="4"/>
        <v>HOHENEDER Reinhold</v>
      </c>
      <c r="E68" s="12">
        <v>0</v>
      </c>
      <c r="F68" s="12">
        <v>2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20">
        <f t="shared" si="5"/>
        <v>2</v>
      </c>
      <c r="R68" s="12"/>
      <c r="S68" s="12"/>
      <c r="T68" s="86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2"/>
      <c r="AI68" s="12">
        <v>0</v>
      </c>
      <c r="AJ68" s="44"/>
      <c r="AK68" s="38"/>
      <c r="AL68" s="20">
        <f t="shared" si="6"/>
        <v>0</v>
      </c>
      <c r="AM68" s="22">
        <f t="shared" si="7"/>
        <v>2</v>
      </c>
      <c r="AN68" s="27">
        <v>58</v>
      </c>
    </row>
    <row r="69" spans="1:41" ht="12.95" customHeight="1" x14ac:dyDescent="0.2">
      <c r="B69" s="12" t="s">
        <v>32</v>
      </c>
      <c r="C69" s="12" t="s">
        <v>19</v>
      </c>
      <c r="D69" s="18" t="str">
        <f t="shared" si="4"/>
        <v>KOLLER Franz</v>
      </c>
      <c r="E69" s="12">
        <v>0</v>
      </c>
      <c r="F69" s="12">
        <v>0</v>
      </c>
      <c r="G69" s="12">
        <v>0</v>
      </c>
      <c r="H69" s="12">
        <v>0</v>
      </c>
      <c r="I69" s="12">
        <v>2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20">
        <f t="shared" si="5"/>
        <v>2</v>
      </c>
      <c r="R69" s="12"/>
      <c r="S69" s="12"/>
      <c r="T69" s="86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2"/>
      <c r="AI69" s="12">
        <v>0</v>
      </c>
      <c r="AJ69" s="44"/>
      <c r="AK69" s="38"/>
      <c r="AL69" s="20">
        <f t="shared" si="6"/>
        <v>0</v>
      </c>
      <c r="AM69" s="22">
        <f t="shared" si="7"/>
        <v>2</v>
      </c>
      <c r="AN69" s="27">
        <v>59</v>
      </c>
    </row>
    <row r="70" spans="1:41" ht="12" customHeight="1" x14ac:dyDescent="0.2">
      <c r="B70" s="12" t="s">
        <v>47</v>
      </c>
      <c r="C70" s="12" t="s">
        <v>48</v>
      </c>
      <c r="D70" s="18" t="str">
        <f t="shared" si="4"/>
        <v>PACOLA Natascha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2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20">
        <f t="shared" si="5"/>
        <v>2</v>
      </c>
      <c r="R70" s="12"/>
      <c r="S70" s="12"/>
      <c r="T70" s="86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2"/>
      <c r="AI70" s="12">
        <v>0</v>
      </c>
      <c r="AJ70" s="44"/>
      <c r="AK70" s="38"/>
      <c r="AL70" s="20">
        <f t="shared" si="6"/>
        <v>0</v>
      </c>
      <c r="AM70" s="22">
        <f t="shared" si="7"/>
        <v>2</v>
      </c>
      <c r="AN70" s="27">
        <v>60</v>
      </c>
    </row>
    <row r="71" spans="1:41" ht="12.95" customHeight="1" x14ac:dyDescent="0.2">
      <c r="B71" s="12" t="s">
        <v>55</v>
      </c>
      <c r="C71" s="12" t="s">
        <v>56</v>
      </c>
      <c r="D71" s="18" t="str">
        <f t="shared" si="4"/>
        <v>PIRKLBAUER Gustav</v>
      </c>
      <c r="E71" s="12">
        <v>0</v>
      </c>
      <c r="F71" s="12">
        <v>2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20">
        <f t="shared" si="5"/>
        <v>2</v>
      </c>
      <c r="R71" s="9"/>
      <c r="S71" s="9"/>
      <c r="T71" s="85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9"/>
      <c r="AI71" s="9">
        <v>0</v>
      </c>
      <c r="AJ71" s="43"/>
      <c r="AK71" s="37"/>
      <c r="AL71" s="20">
        <f t="shared" si="6"/>
        <v>0</v>
      </c>
      <c r="AM71" s="22">
        <f t="shared" si="7"/>
        <v>2</v>
      </c>
      <c r="AN71" s="27">
        <v>61</v>
      </c>
    </row>
    <row r="72" spans="1:41" ht="12.95" customHeight="1" x14ac:dyDescent="0.2">
      <c r="B72" s="12" t="s">
        <v>61</v>
      </c>
      <c r="C72" s="12" t="s">
        <v>62</v>
      </c>
      <c r="D72" s="18" t="str">
        <f t="shared" si="4"/>
        <v>SCHRANGL Reinhard</v>
      </c>
      <c r="E72" s="12">
        <v>0</v>
      </c>
      <c r="F72" s="12">
        <v>2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20">
        <f t="shared" si="5"/>
        <v>2</v>
      </c>
      <c r="R72" s="12"/>
      <c r="S72" s="12"/>
      <c r="T72" s="86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2"/>
      <c r="AI72" s="12">
        <v>0</v>
      </c>
      <c r="AJ72" s="44"/>
      <c r="AK72" s="38"/>
      <c r="AL72" s="20">
        <f t="shared" si="6"/>
        <v>0</v>
      </c>
      <c r="AM72" s="22">
        <f t="shared" si="7"/>
        <v>2</v>
      </c>
      <c r="AN72" s="27">
        <v>62</v>
      </c>
    </row>
    <row r="73" spans="1:41" ht="12.95" customHeight="1" x14ac:dyDescent="0.2">
      <c r="B73" s="12" t="s">
        <v>221</v>
      </c>
      <c r="C73" s="12" t="s">
        <v>222</v>
      </c>
      <c r="D73" s="18" t="str">
        <f t="shared" si="4"/>
        <v>WIESMAIR Wilhelm</v>
      </c>
      <c r="E73" s="12">
        <v>0</v>
      </c>
      <c r="F73" s="12">
        <v>2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20">
        <f t="shared" si="5"/>
        <v>2</v>
      </c>
      <c r="R73" s="12"/>
      <c r="S73" s="12"/>
      <c r="T73" s="86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2"/>
      <c r="AI73" s="12"/>
      <c r="AJ73" s="44"/>
      <c r="AK73" s="38"/>
      <c r="AL73" s="20">
        <f t="shared" si="6"/>
        <v>0</v>
      </c>
      <c r="AM73" s="22">
        <f t="shared" si="7"/>
        <v>2</v>
      </c>
      <c r="AN73" s="27">
        <v>63</v>
      </c>
    </row>
    <row r="74" spans="1:41" ht="12.95" customHeight="1" x14ac:dyDescent="0.2">
      <c r="B74" s="12" t="s">
        <v>4</v>
      </c>
      <c r="C74" s="12" t="s">
        <v>5</v>
      </c>
      <c r="D74" s="18" t="str">
        <f t="shared" si="4"/>
        <v>ASPETSBERGER Karl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20">
        <f t="shared" si="5"/>
        <v>0</v>
      </c>
      <c r="R74" s="12"/>
      <c r="S74" s="12"/>
      <c r="T74" s="86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2"/>
      <c r="AI74" s="12">
        <v>0</v>
      </c>
      <c r="AJ74" s="44"/>
      <c r="AK74" s="38"/>
      <c r="AL74" s="20">
        <f t="shared" si="6"/>
        <v>0</v>
      </c>
      <c r="AM74" s="22">
        <f t="shared" si="7"/>
        <v>0</v>
      </c>
      <c r="AN74" s="27">
        <v>64</v>
      </c>
      <c r="AO74" s="47"/>
    </row>
    <row r="75" spans="1:41" ht="12.95" customHeight="1" x14ac:dyDescent="0.2">
      <c r="B75" s="12" t="s">
        <v>171</v>
      </c>
      <c r="C75" s="12" t="s">
        <v>60</v>
      </c>
      <c r="D75" s="18" t="str">
        <f t="shared" ref="D75:D106" si="8">TRIM(CONCATENATE(B75, " ",C75))</f>
        <v>BRIGLAUER Dr. Christian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20">
        <f t="shared" ref="Q75:Q106" si="9">SUM(E75:P75)</f>
        <v>0</v>
      </c>
      <c r="R75" s="12"/>
      <c r="S75" s="12"/>
      <c r="T75" s="86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2"/>
      <c r="AI75" s="12"/>
      <c r="AJ75" s="44"/>
      <c r="AK75" s="38"/>
      <c r="AL75" s="20">
        <f t="shared" ref="AL75:AL106" si="10">SUM(R75:AK75)</f>
        <v>0</v>
      </c>
      <c r="AM75" s="22">
        <f t="shared" ref="AM75:AM106" si="11">Q75+AL75</f>
        <v>0</v>
      </c>
      <c r="AN75" s="27">
        <v>65</v>
      </c>
    </row>
    <row r="76" spans="1:41" ht="12.95" customHeight="1" x14ac:dyDescent="0.2">
      <c r="B76" s="12" t="s">
        <v>13</v>
      </c>
      <c r="C76" s="12" t="s">
        <v>14</v>
      </c>
      <c r="D76" s="18" t="str">
        <f t="shared" si="8"/>
        <v>DONNER Bernhard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20">
        <f t="shared" si="9"/>
        <v>0</v>
      </c>
      <c r="R76" s="12"/>
      <c r="S76" s="12"/>
      <c r="T76" s="86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2"/>
      <c r="AI76" s="12">
        <v>0</v>
      </c>
      <c r="AJ76" s="44"/>
      <c r="AK76" s="38"/>
      <c r="AL76" s="20">
        <f t="shared" si="10"/>
        <v>0</v>
      </c>
      <c r="AM76" s="22">
        <f t="shared" si="11"/>
        <v>0</v>
      </c>
      <c r="AN76" s="27">
        <v>66</v>
      </c>
    </row>
    <row r="77" spans="1:41" ht="12.95" customHeight="1" x14ac:dyDescent="0.2">
      <c r="B77" s="12" t="s">
        <v>120</v>
      </c>
      <c r="C77" s="12" t="s">
        <v>31</v>
      </c>
      <c r="D77" s="18" t="str">
        <f t="shared" si="8"/>
        <v>FALKINGER Johann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20">
        <f t="shared" si="9"/>
        <v>0</v>
      </c>
      <c r="R77" s="12"/>
      <c r="S77" s="12"/>
      <c r="T77" s="86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2"/>
      <c r="AI77" s="12">
        <v>0</v>
      </c>
      <c r="AJ77" s="44"/>
      <c r="AK77" s="38"/>
      <c r="AL77" s="20">
        <f t="shared" si="10"/>
        <v>0</v>
      </c>
      <c r="AM77" s="22">
        <f t="shared" si="11"/>
        <v>0</v>
      </c>
      <c r="AN77" s="27">
        <v>67</v>
      </c>
    </row>
    <row r="78" spans="1:41" ht="12.95" customHeight="1" x14ac:dyDescent="0.2">
      <c r="B78" s="12" t="s">
        <v>224</v>
      </c>
      <c r="C78" s="12" t="s">
        <v>225</v>
      </c>
      <c r="D78" s="18" t="str">
        <f t="shared" si="8"/>
        <v>GUNACKER Nina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20">
        <f t="shared" si="9"/>
        <v>0</v>
      </c>
      <c r="R78" s="12"/>
      <c r="S78" s="12"/>
      <c r="T78" s="86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2"/>
      <c r="AI78" s="12"/>
      <c r="AJ78" s="44"/>
      <c r="AK78" s="38"/>
      <c r="AL78" s="20">
        <f t="shared" si="10"/>
        <v>0</v>
      </c>
      <c r="AM78" s="22">
        <f t="shared" si="11"/>
        <v>0</v>
      </c>
      <c r="AN78" s="27">
        <v>68</v>
      </c>
    </row>
    <row r="79" spans="1:41" ht="12.95" customHeight="1" x14ac:dyDescent="0.2">
      <c r="B79" s="12" t="s">
        <v>181</v>
      </c>
      <c r="C79" s="12" t="s">
        <v>182</v>
      </c>
      <c r="D79" s="18" t="str">
        <f t="shared" si="8"/>
        <v>HEINZ Christoph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20">
        <f t="shared" si="9"/>
        <v>0</v>
      </c>
      <c r="R79" s="12"/>
      <c r="S79" s="12"/>
      <c r="T79" s="86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2"/>
      <c r="AI79" s="12"/>
      <c r="AJ79" s="44"/>
      <c r="AK79" s="38"/>
      <c r="AL79" s="20">
        <f t="shared" si="10"/>
        <v>0</v>
      </c>
      <c r="AM79" s="22">
        <f t="shared" si="11"/>
        <v>0</v>
      </c>
      <c r="AN79" s="27">
        <v>69</v>
      </c>
    </row>
    <row r="80" spans="1:41" ht="12.95" customHeight="1" x14ac:dyDescent="0.2">
      <c r="A80" s="1" t="s">
        <v>130</v>
      </c>
      <c r="B80" s="12" t="s">
        <v>40</v>
      </c>
      <c r="C80" s="12" t="s">
        <v>41</v>
      </c>
      <c r="D80" s="18" t="str">
        <f t="shared" si="8"/>
        <v>KUNZ Andreas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20">
        <f t="shared" si="9"/>
        <v>0</v>
      </c>
      <c r="R80" s="12"/>
      <c r="S80" s="12"/>
      <c r="T80" s="86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2"/>
      <c r="AI80" s="12">
        <v>0</v>
      </c>
      <c r="AJ80" s="44"/>
      <c r="AK80" s="38"/>
      <c r="AL80" s="20">
        <f t="shared" si="10"/>
        <v>0</v>
      </c>
      <c r="AM80" s="22">
        <f t="shared" si="11"/>
        <v>0</v>
      </c>
      <c r="AN80" s="27">
        <v>70</v>
      </c>
    </row>
    <row r="81" spans="2:40" ht="12.95" customHeight="1" x14ac:dyDescent="0.2">
      <c r="B81" s="12" t="s">
        <v>43</v>
      </c>
      <c r="C81" s="12" t="s">
        <v>44</v>
      </c>
      <c r="D81" s="18" t="str">
        <f t="shared" si="8"/>
        <v>MATZINGER Florian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20">
        <f t="shared" si="9"/>
        <v>0</v>
      </c>
      <c r="R81" s="12"/>
      <c r="S81" s="12"/>
      <c r="T81" s="86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2"/>
      <c r="AI81" s="12">
        <v>0</v>
      </c>
      <c r="AJ81" s="44"/>
      <c r="AK81" s="38"/>
      <c r="AL81" s="20">
        <f t="shared" si="10"/>
        <v>0</v>
      </c>
      <c r="AM81" s="22">
        <f t="shared" si="11"/>
        <v>0</v>
      </c>
      <c r="AN81" s="27">
        <v>71</v>
      </c>
    </row>
    <row r="82" spans="2:40" ht="12.95" customHeight="1" x14ac:dyDescent="0.2">
      <c r="B82" s="12" t="s">
        <v>47</v>
      </c>
      <c r="C82" s="12" t="s">
        <v>49</v>
      </c>
      <c r="D82" s="18" t="str">
        <f t="shared" si="8"/>
        <v>PACOLA Markus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20">
        <f t="shared" si="9"/>
        <v>0</v>
      </c>
      <c r="R82" s="12"/>
      <c r="S82" s="12"/>
      <c r="T82" s="86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2"/>
      <c r="AI82" s="12">
        <v>0</v>
      </c>
      <c r="AJ82" s="44"/>
      <c r="AK82" s="38"/>
      <c r="AL82" s="20">
        <f t="shared" si="10"/>
        <v>0</v>
      </c>
      <c r="AM82" s="22">
        <f t="shared" si="11"/>
        <v>0</v>
      </c>
      <c r="AN82" s="27">
        <v>72</v>
      </c>
    </row>
    <row r="83" spans="2:40" ht="12.95" customHeight="1" x14ac:dyDescent="0.2">
      <c r="B83" s="12" t="s">
        <v>162</v>
      </c>
      <c r="C83" s="12" t="s">
        <v>163</v>
      </c>
      <c r="D83" s="18" t="str">
        <f t="shared" si="8"/>
        <v>STEHLIK Dominik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20">
        <f t="shared" si="9"/>
        <v>0</v>
      </c>
      <c r="R83" s="12"/>
      <c r="S83" s="12"/>
      <c r="T83" s="86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2"/>
      <c r="AI83" s="12">
        <v>0</v>
      </c>
      <c r="AJ83" s="44"/>
      <c r="AK83" s="38"/>
      <c r="AL83" s="20">
        <f t="shared" si="10"/>
        <v>0</v>
      </c>
      <c r="AM83" s="22">
        <f t="shared" si="11"/>
        <v>0</v>
      </c>
      <c r="AN83" s="27">
        <v>73</v>
      </c>
    </row>
    <row r="84" spans="2:40" ht="12.95" customHeight="1" x14ac:dyDescent="0.2">
      <c r="B84" s="12" t="s">
        <v>68</v>
      </c>
      <c r="C84" s="12" t="s">
        <v>14</v>
      </c>
      <c r="D84" s="18" t="str">
        <f t="shared" si="8"/>
        <v>STEINER Bernhard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20">
        <f t="shared" si="9"/>
        <v>0</v>
      </c>
      <c r="R84" s="12"/>
      <c r="S84" s="12"/>
      <c r="T84" s="86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2"/>
      <c r="AI84" s="12">
        <v>0</v>
      </c>
      <c r="AJ84" s="44"/>
      <c r="AK84" s="38"/>
      <c r="AL84" s="20">
        <f t="shared" si="10"/>
        <v>0</v>
      </c>
      <c r="AM84" s="22">
        <f t="shared" si="11"/>
        <v>0</v>
      </c>
      <c r="AN84" s="27">
        <v>74</v>
      </c>
    </row>
    <row r="85" spans="2:40" ht="12.95" customHeight="1" x14ac:dyDescent="0.2">
      <c r="B85" s="12" t="s">
        <v>68</v>
      </c>
      <c r="C85" s="12" t="s">
        <v>71</v>
      </c>
      <c r="D85" s="18" t="str">
        <f t="shared" si="8"/>
        <v>STEINER Oskar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20">
        <f t="shared" si="9"/>
        <v>0</v>
      </c>
      <c r="R85" s="12"/>
      <c r="S85" s="12"/>
      <c r="T85" s="86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2"/>
      <c r="AI85" s="12">
        <v>0</v>
      </c>
      <c r="AJ85" s="44"/>
      <c r="AK85" s="38"/>
      <c r="AL85" s="20">
        <f t="shared" si="10"/>
        <v>0</v>
      </c>
      <c r="AM85" s="22">
        <f t="shared" si="11"/>
        <v>0</v>
      </c>
      <c r="AN85" s="79">
        <v>75</v>
      </c>
    </row>
    <row r="86" spans="2:40" s="3" customFormat="1" x14ac:dyDescent="0.2">
      <c r="B86" s="1"/>
      <c r="C86" s="1"/>
      <c r="D86" s="1"/>
      <c r="E86" s="70">
        <v>21</v>
      </c>
      <c r="F86" s="69">
        <v>0</v>
      </c>
      <c r="G86" s="69">
        <v>0</v>
      </c>
      <c r="H86" s="69">
        <v>0</v>
      </c>
      <c r="I86" s="69">
        <v>30</v>
      </c>
      <c r="J86" s="69">
        <v>21</v>
      </c>
      <c r="K86" s="69">
        <v>28</v>
      </c>
      <c r="L86" s="69">
        <v>29</v>
      </c>
      <c r="M86" s="69">
        <v>14</v>
      </c>
      <c r="N86" s="69">
        <v>7</v>
      </c>
      <c r="O86" s="69">
        <v>21</v>
      </c>
      <c r="P86" s="69">
        <v>25</v>
      </c>
      <c r="Q86" s="69">
        <v>2022</v>
      </c>
      <c r="R86" s="15"/>
      <c r="S86" s="28"/>
      <c r="T86" s="69"/>
      <c r="U86" s="6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69"/>
      <c r="AI86" s="36">
        <v>29</v>
      </c>
      <c r="AJ86" s="58" t="s">
        <v>130</v>
      </c>
      <c r="AK86" s="1"/>
      <c r="AL86" s="36"/>
      <c r="AM86" s="15"/>
      <c r="AN86" s="16"/>
    </row>
    <row r="87" spans="2:40" s="3" customFormat="1" x14ac:dyDescent="0.2">
      <c r="B87" s="1"/>
      <c r="C87" s="1"/>
      <c r="D87" s="1"/>
      <c r="E87" s="57">
        <v>0</v>
      </c>
      <c r="F87" s="31">
        <v>0</v>
      </c>
      <c r="G87" s="31">
        <v>21</v>
      </c>
      <c r="H87" s="31">
        <v>20</v>
      </c>
      <c r="I87" s="31">
        <v>33</v>
      </c>
      <c r="J87" s="31">
        <v>28</v>
      </c>
      <c r="K87" s="31">
        <v>27</v>
      </c>
      <c r="L87" s="31">
        <v>23</v>
      </c>
      <c r="M87" s="31">
        <v>24</v>
      </c>
      <c r="N87" s="31">
        <v>5</v>
      </c>
      <c r="O87" s="31">
        <v>23</v>
      </c>
      <c r="P87" s="31">
        <v>0</v>
      </c>
      <c r="Q87" s="1">
        <v>2021</v>
      </c>
      <c r="R87" s="57"/>
      <c r="S87" s="31"/>
      <c r="T87" s="31">
        <f t="shared" ref="T87:Y87" si="12">SUM(T11:T86)</f>
        <v>148</v>
      </c>
      <c r="U87" s="31">
        <f t="shared" si="12"/>
        <v>128</v>
      </c>
      <c r="V87" s="1">
        <f t="shared" si="12"/>
        <v>108</v>
      </c>
      <c r="W87" s="1">
        <f t="shared" si="12"/>
        <v>148</v>
      </c>
      <c r="X87" s="1">
        <f t="shared" si="12"/>
        <v>88</v>
      </c>
      <c r="Y87" s="1">
        <f t="shared" si="12"/>
        <v>168</v>
      </c>
      <c r="Z87" s="1">
        <f>SUM(Z11:Z85)</f>
        <v>188</v>
      </c>
      <c r="AA87" s="1">
        <f>SUM(AA11:AA85)</f>
        <v>118</v>
      </c>
      <c r="AB87" s="1">
        <f>SUM(AB11:AB85)</f>
        <v>138</v>
      </c>
      <c r="AC87" s="1">
        <f>SUM(AC11:AC85)</f>
        <v>148</v>
      </c>
      <c r="AD87" s="1">
        <f>SUM(AD11:AD85)</f>
        <v>128</v>
      </c>
      <c r="AE87" s="1">
        <f>SUM(AE11:AE86)</f>
        <v>108</v>
      </c>
      <c r="AF87" s="1">
        <f>SUM(AF11:AF86)</f>
        <v>78</v>
      </c>
      <c r="AG87" s="1">
        <f>SUM(AG11:AG85)</f>
        <v>98</v>
      </c>
      <c r="AH87" s="31"/>
      <c r="AI87" s="36"/>
      <c r="AJ87" s="29"/>
      <c r="AK87" s="1"/>
      <c r="AL87" s="1"/>
      <c r="AM87" s="15"/>
      <c r="AN87" s="16"/>
    </row>
    <row r="88" spans="2:40" s="3" customFormat="1" x14ac:dyDescent="0.2">
      <c r="B88" s="1"/>
      <c r="C88" s="1"/>
      <c r="D88" s="1"/>
      <c r="E88" s="57">
        <v>13</v>
      </c>
      <c r="F88" s="1">
        <v>38</v>
      </c>
      <c r="G88" s="1">
        <v>24</v>
      </c>
      <c r="H88" s="1">
        <v>16</v>
      </c>
      <c r="I88" s="1">
        <v>28</v>
      </c>
      <c r="J88" s="1">
        <v>29</v>
      </c>
      <c r="K88" s="1">
        <v>25</v>
      </c>
      <c r="L88" s="1">
        <v>14</v>
      </c>
      <c r="M88" s="31">
        <v>17</v>
      </c>
      <c r="N88" s="1">
        <v>11</v>
      </c>
      <c r="O88" s="1">
        <v>18</v>
      </c>
      <c r="P88" s="1">
        <v>22</v>
      </c>
      <c r="Q88" s="1">
        <v>2023</v>
      </c>
      <c r="R88" s="15"/>
      <c r="S88" s="1"/>
      <c r="T88" s="1">
        <v>14</v>
      </c>
      <c r="U88" s="1">
        <v>12</v>
      </c>
      <c r="V88" s="1">
        <v>10</v>
      </c>
      <c r="W88" s="1">
        <v>14</v>
      </c>
      <c r="X88" s="1">
        <v>8</v>
      </c>
      <c r="Y88" s="1">
        <v>16</v>
      </c>
      <c r="Z88" s="1">
        <v>18</v>
      </c>
      <c r="AA88" s="1">
        <v>11</v>
      </c>
      <c r="AB88" s="1">
        <v>13</v>
      </c>
      <c r="AC88" s="1">
        <v>14</v>
      </c>
      <c r="AD88" s="1">
        <v>12</v>
      </c>
      <c r="AE88" s="1">
        <v>10</v>
      </c>
      <c r="AF88" s="1">
        <v>7</v>
      </c>
      <c r="AG88" s="1">
        <v>9</v>
      </c>
      <c r="AH88" s="1"/>
      <c r="AI88" s="1"/>
      <c r="AJ88" s="29"/>
      <c r="AK88" s="1"/>
      <c r="AL88" s="1"/>
      <c r="AM88" s="15"/>
      <c r="AN88" s="16"/>
    </row>
    <row r="89" spans="2:40" s="3" customFormat="1" x14ac:dyDescent="0.2">
      <c r="B89" s="1"/>
      <c r="C89" s="1"/>
      <c r="D89" s="1"/>
      <c r="E89" s="15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5"/>
      <c r="S89" s="1"/>
      <c r="T89" s="1"/>
      <c r="U89" s="1"/>
      <c r="V89" s="1"/>
      <c r="W89" s="29"/>
      <c r="X89" s="1"/>
      <c r="Y89" s="29"/>
      <c r="Z89" s="29"/>
      <c r="AA89" s="29"/>
      <c r="AB89" s="29"/>
      <c r="AC89" s="29"/>
      <c r="AD89" s="29"/>
      <c r="AE89" s="29"/>
      <c r="AF89" s="29"/>
      <c r="AG89" s="29"/>
      <c r="AH89" s="1"/>
      <c r="AI89" s="1"/>
      <c r="AJ89" s="29"/>
      <c r="AK89" s="1"/>
      <c r="AL89" s="1"/>
      <c r="AM89" s="15"/>
      <c r="AN89" s="16"/>
    </row>
    <row r="90" spans="2:40" s="3" customFormat="1" x14ac:dyDescent="0.2">
      <c r="B90" s="1"/>
      <c r="C90" s="1"/>
      <c r="D90" s="1"/>
      <c r="E90" s="15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5"/>
      <c r="S90" s="1"/>
      <c r="T90" s="1"/>
      <c r="U90" s="1"/>
      <c r="V90" s="1"/>
      <c r="W90" s="29"/>
      <c r="X90" s="1"/>
      <c r="Y90" s="29"/>
      <c r="Z90" s="29"/>
      <c r="AA90" s="32"/>
      <c r="AB90" s="29"/>
      <c r="AC90" s="29"/>
      <c r="AD90" s="29"/>
      <c r="AE90" s="29"/>
      <c r="AF90" s="29"/>
      <c r="AG90" s="29"/>
      <c r="AH90" s="1"/>
      <c r="AI90" s="1"/>
      <c r="AJ90" s="29"/>
      <c r="AK90" s="1"/>
      <c r="AL90" s="1"/>
      <c r="AM90" s="15"/>
      <c r="AN90" s="16"/>
    </row>
    <row r="91" spans="2:40" s="3" customFormat="1" x14ac:dyDescent="0.2">
      <c r="B91" s="1"/>
      <c r="C91" s="1"/>
      <c r="D91" s="1"/>
      <c r="E91" s="15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5"/>
      <c r="S91" s="1"/>
      <c r="T91" s="1"/>
      <c r="U91" s="1"/>
      <c r="V91" s="1"/>
      <c r="W91" s="29"/>
      <c r="X91" s="1"/>
      <c r="Y91" s="29"/>
      <c r="Z91" s="29"/>
      <c r="AA91" s="29"/>
      <c r="AB91" s="29"/>
      <c r="AC91" s="29"/>
      <c r="AD91" s="29"/>
      <c r="AE91" s="29"/>
      <c r="AF91" s="29"/>
      <c r="AG91" s="29"/>
      <c r="AH91" s="1"/>
      <c r="AI91" s="1"/>
      <c r="AJ91" s="29"/>
      <c r="AK91" s="1"/>
      <c r="AL91" s="1"/>
      <c r="AM91" s="15"/>
      <c r="AN91" s="16"/>
    </row>
    <row r="93" spans="2:40" x14ac:dyDescent="0.2">
      <c r="AI93" s="31"/>
    </row>
  </sheetData>
  <autoFilter ref="B10:AM84">
    <sortState ref="B11:AM88">
      <sortCondition descending="1" ref="AM10:AM84"/>
    </sortState>
  </autoFilter>
  <pageMargins left="0.25" right="0.25" top="0.75" bottom="0.75" header="0.3" footer="0.3"/>
  <pageSetup paperSize="9" scale="115" fitToHeight="0" orientation="portrait" horizontalDpi="300" verticalDpi="300" r:id="rId1"/>
  <headerFooter>
    <oddHeader>&amp;L&amp;"-,Fett"&amp;KFF0000TCW  TOURISTIK - MEISTERSCHAFT 2018   01.11.2017 - 31.10.2018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Touristik Meisterschaft</vt:lpstr>
      <vt:lpstr>Club-Trophäe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</dc:creator>
  <cp:lastModifiedBy>Windows-Benutzer</cp:lastModifiedBy>
  <cp:lastPrinted>2022-12-02T16:19:58Z</cp:lastPrinted>
  <dcterms:created xsi:type="dcterms:W3CDTF">2010-12-13T13:50:56Z</dcterms:created>
  <dcterms:modified xsi:type="dcterms:W3CDTF">2023-11-20T17:04:40Z</dcterms:modified>
</cp:coreProperties>
</file>